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tolperwörter Klasse 1" sheetId="1" r:id="rId1"/>
    <sheet name="Stolperwörter Klasse 2" sheetId="2" r:id="rId2"/>
    <sheet name="Stolperwörter Klasse 3" sheetId="3" r:id="rId3"/>
    <sheet name="Stolperwörter Klasse 4" sheetId="4" r:id="rId4"/>
    <sheet name="Prozentrangtabelle" sheetId="5" r:id="rId5"/>
  </sheets>
  <definedNames/>
  <calcPr fullCalcOnLoad="1"/>
</workbook>
</file>

<file path=xl/sharedStrings.xml><?xml version="1.0" encoding="utf-8"?>
<sst xmlns="http://schemas.openxmlformats.org/spreadsheetml/2006/main" count="163" uniqueCount="82">
  <si>
    <t>Auswertung Stolperwörter Klasse 1</t>
  </si>
  <si>
    <t>Anzahl teilgenommener Kinder:</t>
  </si>
  <si>
    <t>Name</t>
  </si>
  <si>
    <t>Vorname</t>
  </si>
  <si>
    <t>Bearbeitete Sätze</t>
  </si>
  <si>
    <t>Richtige Wörter</t>
  </si>
  <si>
    <t>Minutenleistung</t>
  </si>
  <si>
    <t>Prozentrang</t>
  </si>
  <si>
    <t>Leistungseinschätzung</t>
  </si>
  <si>
    <t>Auswertung Stolperwörter Klasse 2</t>
  </si>
  <si>
    <t>Auswertung Stolperwörter Klasse 3</t>
  </si>
  <si>
    <t>Auswertung Stolperwörter Klasse 4</t>
  </si>
  <si>
    <t>Bemerkungen</t>
  </si>
  <si>
    <t>Prozentranglisten  (Stand: 31.8.2007)</t>
  </si>
  <si>
    <t>1. Klasse</t>
  </si>
  <si>
    <t>2. Klasse</t>
  </si>
  <si>
    <t>3. Klasse</t>
  </si>
  <si>
    <t>4. Klasse</t>
  </si>
  <si>
    <t>N=6270</t>
  </si>
  <si>
    <t>N = 5727</t>
  </si>
  <si>
    <t>N = 5361</t>
  </si>
  <si>
    <t>N = 4388</t>
  </si>
  <si>
    <t>Richtig gelöste Sätze</t>
  </si>
  <si>
    <t>MW=18,44</t>
  </si>
  <si>
    <t>MW=26,3</t>
  </si>
  <si>
    <t>MW= 32,2</t>
  </si>
  <si>
    <t>MW=32,69</t>
  </si>
  <si>
    <t>St.Abw.= 11,42</t>
  </si>
  <si>
    <t>St.Abw.= 11,4</t>
  </si>
  <si>
    <t>St.Abw.= 11</t>
  </si>
  <si>
    <t>St.Abw.= 9,9</t>
  </si>
  <si>
    <t>32,5  s/Satz</t>
  </si>
  <si>
    <t>13,7  s/Satz</t>
  </si>
  <si>
    <t>9,3 s/Satz</t>
  </si>
  <si>
    <t>7,3  s/Satz</t>
  </si>
  <si>
    <t>Bochmann</t>
  </si>
  <si>
    <t>Hilda</t>
  </si>
  <si>
    <t>Paulsberg</t>
  </si>
  <si>
    <t>Malin</t>
  </si>
  <si>
    <t>Bertoni</t>
  </si>
  <si>
    <t>Venezia</t>
  </si>
  <si>
    <t>Nienhaus</t>
  </si>
  <si>
    <t>Kayra</t>
  </si>
  <si>
    <t>Uzar</t>
  </si>
  <si>
    <t>Kwiatkowski</t>
  </si>
  <si>
    <t>Soraya</t>
  </si>
  <si>
    <t>Stäck</t>
  </si>
  <si>
    <t>Iven</t>
  </si>
  <si>
    <t>Kattenbach</t>
  </si>
  <si>
    <t>Noah</t>
  </si>
  <si>
    <t>Vichnevski</t>
  </si>
  <si>
    <t>Alina</t>
  </si>
  <si>
    <t>Kühnen</t>
  </si>
  <si>
    <t>Merle</t>
  </si>
  <si>
    <t>Roßmann</t>
  </si>
  <si>
    <t>Svenja</t>
  </si>
  <si>
    <t>Zarbock</t>
  </si>
  <si>
    <t>Sam</t>
  </si>
  <si>
    <t>Artmann</t>
  </si>
  <si>
    <t>Tim</t>
  </si>
  <si>
    <t>Efe</t>
  </si>
  <si>
    <t>Can</t>
  </si>
  <si>
    <t>Jurzik</t>
  </si>
  <si>
    <t>Kilian</t>
  </si>
  <si>
    <t>Linden</t>
  </si>
  <si>
    <t>Emily</t>
  </si>
  <si>
    <t>Barispek</t>
  </si>
  <si>
    <t>Kaan</t>
  </si>
  <si>
    <t>Hanbaba</t>
  </si>
  <si>
    <t>Gizem</t>
  </si>
  <si>
    <t>Joel</t>
  </si>
  <si>
    <t>Mustafaj</t>
  </si>
  <si>
    <t>Özkaya</t>
  </si>
  <si>
    <t>Tugra</t>
  </si>
  <si>
    <t>Neumann</t>
  </si>
  <si>
    <t>TJ</t>
  </si>
  <si>
    <t>Vecchi</t>
  </si>
  <si>
    <t>Rosalia</t>
  </si>
  <si>
    <t>Derigs</t>
  </si>
  <si>
    <t>Jonathan</t>
  </si>
  <si>
    <t>Lange</t>
  </si>
  <si>
    <t>Laura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</si>
</sst>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4"/>
      <name val="Century Gothic"/>
      <family val="2"/>
    </font>
    <font>
      <b/>
      <sz val="26"/>
      <name val="Arial"/>
      <family val="2"/>
    </font>
    <font>
      <sz val="12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4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4" fontId="9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0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164" fontId="11" fillId="0" borderId="0" xfId="0" applyNumberFormat="1" applyFont="1" applyBorder="1" applyAlignment="1">
      <alignment horizontal="center"/>
    </xf>
    <xf numFmtId="164" fontId="7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9" fillId="35" borderId="11" xfId="0" applyNumberFormat="1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64" fontId="7" fillId="36" borderId="11" xfId="0" applyNumberFormat="1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164" fontId="9" fillId="36" borderId="11" xfId="0" applyNumberFormat="1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5" fillId="0" borderId="10" xfId="0" applyNumberFormat="1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164" fontId="7" fillId="37" borderId="11" xfId="0" applyNumberFormat="1" applyFont="1" applyFill="1" applyBorder="1" applyAlignment="1" applyProtection="1">
      <alignment horizontal="center"/>
      <protection/>
    </xf>
    <xf numFmtId="0" fontId="7" fillId="37" borderId="11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4" fontId="9" fillId="38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 applyProtection="1">
      <alignment horizontal="center"/>
      <protection/>
    </xf>
    <xf numFmtId="0" fontId="0" fillId="37" borderId="1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164" fontId="12" fillId="40" borderId="11" xfId="0" applyNumberFormat="1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2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 wrapText="1"/>
    </xf>
    <xf numFmtId="164" fontId="7" fillId="44" borderId="11" xfId="0" applyNumberFormat="1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7" fillId="45" borderId="11" xfId="0" applyFont="1" applyFill="1" applyBorder="1" applyAlignment="1">
      <alignment horizontal="center" vertical="center" wrapText="1"/>
    </xf>
    <xf numFmtId="0" fontId="0" fillId="46" borderId="11" xfId="0" applyFont="1" applyFill="1" applyBorder="1" applyAlignment="1">
      <alignment horizontal="center" vertical="center" wrapText="1"/>
    </xf>
    <xf numFmtId="0" fontId="7" fillId="4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 vertical="center"/>
    </xf>
    <xf numFmtId="0" fontId="14" fillId="47" borderId="13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14" fillId="47" borderId="14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wrapText="1"/>
    </xf>
    <xf numFmtId="1" fontId="10" fillId="0" borderId="1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1" fontId="10" fillId="34" borderId="11" xfId="0" applyNumberFormat="1" applyFont="1" applyFill="1" applyBorder="1" applyAlignment="1">
      <alignment horizontal="left" vertical="center"/>
    </xf>
    <xf numFmtId="1" fontId="9" fillId="34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" fontId="10" fillId="34" borderId="11" xfId="0" applyNumberFormat="1" applyFont="1" applyFill="1" applyBorder="1" applyAlignment="1">
      <alignment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wrapText="1"/>
    </xf>
    <xf numFmtId="1" fontId="10" fillId="0" borderId="11" xfId="0" applyNumberFormat="1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7" fillId="0" borderId="11" xfId="0" applyFont="1" applyBorder="1" applyAlignment="1">
      <alignment horizontal="left" vertical="center"/>
    </xf>
    <xf numFmtId="0" fontId="12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4" fillId="35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4" fillId="36" borderId="13" xfId="0" applyFont="1" applyFill="1" applyBorder="1" applyAlignment="1">
      <alignment horizontal="center"/>
    </xf>
    <xf numFmtId="0" fontId="12" fillId="47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5" fillId="34" borderId="1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5" fillId="35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5" fillId="36" borderId="14" xfId="0" applyFont="1" applyFill="1" applyBorder="1" applyAlignment="1">
      <alignment horizontal="center"/>
    </xf>
    <xf numFmtId="0" fontId="15" fillId="47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83CA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tabSelected="1" zoomScale="75" zoomScaleNormal="75" zoomScalePageLayoutView="0" workbookViewId="0" topLeftCell="A1">
      <selection activeCell="C27" sqref="C27"/>
    </sheetView>
  </sheetViews>
  <sheetFormatPr defaultColWidth="11.00390625" defaultRowHeight="12.75"/>
  <cols>
    <col min="1" max="1" width="3.00390625" style="1" customWidth="1"/>
    <col min="2" max="3" width="11.421875" style="1" customWidth="1"/>
    <col min="4" max="4" width="17.421875" style="2" customWidth="1"/>
    <col min="5" max="5" width="17.421875" style="3" customWidth="1"/>
    <col min="6" max="6" width="17.421875" style="4" customWidth="1"/>
    <col min="7" max="7" width="17.421875" style="3" customWidth="1"/>
    <col min="8" max="8" width="53.00390625" style="5" customWidth="1"/>
    <col min="9" max="14" width="10.140625" style="3" customWidth="1"/>
    <col min="15" max="58" width="11.421875" style="3" customWidth="1"/>
    <col min="59" max="16384" width="11.00390625" style="6" customWidth="1"/>
  </cols>
  <sheetData>
    <row r="1" spans="1:8" ht="24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39.75" customHeight="1">
      <c r="A2" s="142" t="s">
        <v>1</v>
      </c>
      <c r="B2" s="142"/>
      <c r="C2" s="142"/>
      <c r="D2" s="142"/>
      <c r="E2" s="7">
        <v>22</v>
      </c>
      <c r="F2" s="8"/>
      <c r="G2" s="9"/>
      <c r="H2" s="9"/>
    </row>
    <row r="3" spans="1:42" ht="12.75">
      <c r="A3" s="10"/>
      <c r="B3" s="11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5" t="s">
        <v>7</v>
      </c>
      <c r="H3" s="15" t="s">
        <v>8</v>
      </c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8" ht="23.25" customHeight="1">
      <c r="A4" s="10">
        <v>1</v>
      </c>
      <c r="B4" s="18" t="s">
        <v>35</v>
      </c>
      <c r="C4" s="18" t="s">
        <v>36</v>
      </c>
      <c r="D4" s="19">
        <v>50</v>
      </c>
      <c r="E4" s="20">
        <v>50</v>
      </c>
      <c r="F4" s="21">
        <f aca="true" t="shared" si="0" ref="F4:F35">IF(ISBLANK(E4),"",E4/10)</f>
        <v>5</v>
      </c>
      <c r="G4" s="22">
        <f>LOOKUP(E4,Prozentrangtabelle!B$1:B$32000,Prozentrangtabelle!C$1:C$32000)</f>
        <v>99</v>
      </c>
      <c r="H4" s="23" t="str">
        <f aca="true" t="shared" si="1" ref="H4:H35">IF(G4&gt;=90,"sehr gute Leistung",IF(G4&gt;=75,"überdurchschnittliche Leistung",IF(G4&gt;=25,"durchschnittliche Leistung",IF(G4&gt;=11,"unterdurchschnittliche Leistung",IF(G4&gt;=6,"schwache Leistung","sehr schwache Leistung")))))</f>
        <v>sehr gute Leistung</v>
      </c>
    </row>
    <row r="5" spans="1:8" ht="23.25" customHeight="1">
      <c r="A5" s="10">
        <v>2</v>
      </c>
      <c r="B5" s="18" t="s">
        <v>37</v>
      </c>
      <c r="C5" s="18" t="s">
        <v>38</v>
      </c>
      <c r="D5" s="19">
        <v>49</v>
      </c>
      <c r="E5" s="24">
        <v>49</v>
      </c>
      <c r="F5" s="21">
        <f t="shared" si="0"/>
        <v>4.9</v>
      </c>
      <c r="G5" s="22">
        <f>LOOKUP(E5,Prozentrangtabelle!B$1:B$32000,Prozentrangtabelle!C$1:C$32000)</f>
        <v>99</v>
      </c>
      <c r="H5" s="23" t="str">
        <f t="shared" si="1"/>
        <v>sehr gute Leistung</v>
      </c>
    </row>
    <row r="6" spans="1:8" ht="23.25" customHeight="1">
      <c r="A6" s="10">
        <v>3</v>
      </c>
      <c r="B6" s="18" t="s">
        <v>39</v>
      </c>
      <c r="C6" s="18" t="s">
        <v>40</v>
      </c>
      <c r="D6" s="19">
        <v>42</v>
      </c>
      <c r="E6" s="24">
        <v>41</v>
      </c>
      <c r="F6" s="21">
        <f t="shared" si="0"/>
        <v>4.1</v>
      </c>
      <c r="G6" s="22">
        <f>LOOKUP(E6,Prozentrangtabelle!B$1:B$32000,Prozentrangtabelle!C$1:C$32000)</f>
        <v>94</v>
      </c>
      <c r="H6" s="23" t="str">
        <f t="shared" si="1"/>
        <v>sehr gute Leistung</v>
      </c>
    </row>
    <row r="7" spans="1:8" ht="23.25" customHeight="1">
      <c r="A7" s="10">
        <v>4</v>
      </c>
      <c r="B7" s="18" t="s">
        <v>41</v>
      </c>
      <c r="C7" s="18" t="s">
        <v>38</v>
      </c>
      <c r="D7" s="19">
        <v>40</v>
      </c>
      <c r="E7" s="24">
        <v>40</v>
      </c>
      <c r="F7" s="21">
        <f t="shared" si="0"/>
        <v>4</v>
      </c>
      <c r="G7" s="22">
        <f>LOOKUP(E7,Prozentrangtabelle!B$1:B$32000,Prozentrangtabelle!C$1:C$32000)</f>
        <v>93</v>
      </c>
      <c r="H7" s="23" t="str">
        <f t="shared" si="1"/>
        <v>sehr gute Leistung</v>
      </c>
    </row>
    <row r="8" spans="1:8" ht="23.25" customHeight="1">
      <c r="A8" s="10">
        <v>5</v>
      </c>
      <c r="B8" s="18" t="s">
        <v>43</v>
      </c>
      <c r="C8" s="18" t="s">
        <v>42</v>
      </c>
      <c r="D8" s="19">
        <v>27</v>
      </c>
      <c r="E8" s="24">
        <v>26</v>
      </c>
      <c r="F8" s="21">
        <f t="shared" si="0"/>
        <v>2.6</v>
      </c>
      <c r="G8" s="22">
        <f>LOOKUP(E8,Prozentrangtabelle!B$1:B$32000,Prozentrangtabelle!C$1:C$32000)</f>
        <v>74</v>
      </c>
      <c r="H8" s="23" t="str">
        <f t="shared" si="1"/>
        <v>durchschnittliche Leistung</v>
      </c>
    </row>
    <row r="9" spans="1:8" ht="23.25" customHeight="1">
      <c r="A9" s="10">
        <v>6</v>
      </c>
      <c r="B9" s="25" t="s">
        <v>44</v>
      </c>
      <c r="C9" s="25" t="s">
        <v>45</v>
      </c>
      <c r="D9" s="19">
        <v>7</v>
      </c>
      <c r="E9" s="24">
        <v>6</v>
      </c>
      <c r="F9" s="21">
        <f t="shared" si="0"/>
        <v>0.6</v>
      </c>
      <c r="G9" s="22">
        <f>LOOKUP(E9,Prozentrangtabelle!B$1:B$32000,Prozentrangtabelle!C$1:C$32000)</f>
        <v>12</v>
      </c>
      <c r="H9" s="23" t="str">
        <f t="shared" si="1"/>
        <v>unterdurchschnittliche Leistung</v>
      </c>
    </row>
    <row r="10" spans="1:8" ht="23.25" customHeight="1">
      <c r="A10" s="10">
        <v>7</v>
      </c>
      <c r="B10" s="18" t="s">
        <v>46</v>
      </c>
      <c r="C10" s="18" t="s">
        <v>47</v>
      </c>
      <c r="D10" s="19">
        <v>5</v>
      </c>
      <c r="E10" s="24">
        <v>1</v>
      </c>
      <c r="F10" s="21">
        <f t="shared" si="0"/>
        <v>0.1</v>
      </c>
      <c r="G10" s="22">
        <f>LOOKUP(E10,Prozentrangtabelle!B$1:B$32000,Prozentrangtabelle!C$1:C$32000)</f>
        <v>2</v>
      </c>
      <c r="H10" s="23" t="str">
        <f t="shared" si="1"/>
        <v>sehr schwache Leistung</v>
      </c>
    </row>
    <row r="11" spans="1:8" ht="23.25" customHeight="1">
      <c r="A11" s="10">
        <v>8</v>
      </c>
      <c r="B11" s="18" t="s">
        <v>48</v>
      </c>
      <c r="C11" s="18" t="s">
        <v>49</v>
      </c>
      <c r="D11" s="19">
        <v>19</v>
      </c>
      <c r="E11" s="24">
        <v>17</v>
      </c>
      <c r="F11" s="21">
        <f t="shared" si="0"/>
        <v>1.7</v>
      </c>
      <c r="G11" s="22">
        <f>LOOKUP(E11,Prozentrangtabelle!B$1:B$32000,Prozentrangtabelle!C$1:C$32000)</f>
        <v>49</v>
      </c>
      <c r="H11" s="23" t="str">
        <f t="shared" si="1"/>
        <v>durchschnittliche Leistung</v>
      </c>
    </row>
    <row r="12" spans="1:8" ht="23.25" customHeight="1">
      <c r="A12" s="10">
        <v>9</v>
      </c>
      <c r="B12" s="18" t="s">
        <v>50</v>
      </c>
      <c r="C12" s="18" t="s">
        <v>51</v>
      </c>
      <c r="D12" s="19">
        <v>18</v>
      </c>
      <c r="E12" s="24">
        <v>11</v>
      </c>
      <c r="F12" s="21">
        <f t="shared" si="0"/>
        <v>1.1</v>
      </c>
      <c r="G12" s="22">
        <f>LOOKUP(E12,Prozentrangtabelle!B$1:B$32000,Prozentrangtabelle!C$1:C$32000)</f>
        <v>28</v>
      </c>
      <c r="H12" s="23" t="str">
        <f t="shared" si="1"/>
        <v>durchschnittliche Leistung</v>
      </c>
    </row>
    <row r="13" spans="1:8" ht="23.25" customHeight="1">
      <c r="A13" s="10">
        <v>10</v>
      </c>
      <c r="B13" s="18" t="s">
        <v>52</v>
      </c>
      <c r="C13" s="18" t="s">
        <v>53</v>
      </c>
      <c r="D13" s="19">
        <v>58</v>
      </c>
      <c r="E13" s="24">
        <v>57</v>
      </c>
      <c r="F13" s="21">
        <f t="shared" si="0"/>
        <v>5.7</v>
      </c>
      <c r="G13" s="22">
        <f>LOOKUP(E13,Prozentrangtabelle!B$1:B$32000,Prozentrangtabelle!C$1:C$32000)</f>
        <v>99</v>
      </c>
      <c r="H13" s="23" t="str">
        <f t="shared" si="1"/>
        <v>sehr gute Leistung</v>
      </c>
    </row>
    <row r="14" spans="1:8" ht="23.25" customHeight="1">
      <c r="A14" s="10">
        <v>11</v>
      </c>
      <c r="B14" s="18" t="s">
        <v>54</v>
      </c>
      <c r="C14" s="18" t="s">
        <v>55</v>
      </c>
      <c r="D14" s="19">
        <v>17</v>
      </c>
      <c r="E14" s="24">
        <v>11</v>
      </c>
      <c r="F14" s="21">
        <f t="shared" si="0"/>
        <v>1.1</v>
      </c>
      <c r="G14" s="22">
        <f>LOOKUP(E14,Prozentrangtabelle!B$1:B$32000,Prozentrangtabelle!C$1:C$32000)</f>
        <v>28</v>
      </c>
      <c r="H14" s="23" t="str">
        <f t="shared" si="1"/>
        <v>durchschnittliche Leistung</v>
      </c>
    </row>
    <row r="15" spans="1:8" ht="23.25" customHeight="1">
      <c r="A15" s="10">
        <v>12</v>
      </c>
      <c r="B15" s="18" t="s">
        <v>56</v>
      </c>
      <c r="C15" s="18" t="s">
        <v>57</v>
      </c>
      <c r="D15" s="19">
        <v>27</v>
      </c>
      <c r="E15" s="24">
        <v>23</v>
      </c>
      <c r="F15" s="21">
        <f t="shared" si="0"/>
        <v>2.3</v>
      </c>
      <c r="G15" s="22">
        <f>LOOKUP(E15,Prozentrangtabelle!B$1:B$32000,Prozentrangtabelle!C$1:C$32000)</f>
        <v>66</v>
      </c>
      <c r="H15" s="23" t="str">
        <f t="shared" si="1"/>
        <v>durchschnittliche Leistung</v>
      </c>
    </row>
    <row r="16" spans="1:8" ht="23.25" customHeight="1">
      <c r="A16" s="10">
        <v>13</v>
      </c>
      <c r="B16" s="18" t="s">
        <v>58</v>
      </c>
      <c r="C16" s="18" t="s">
        <v>59</v>
      </c>
      <c r="D16" s="19">
        <v>31</v>
      </c>
      <c r="E16" s="24">
        <v>29</v>
      </c>
      <c r="F16" s="21">
        <f t="shared" si="0"/>
        <v>2.9</v>
      </c>
      <c r="G16" s="22">
        <f>LOOKUP(E16,Prozentrangtabelle!B$1:B$32000,Prozentrangtabelle!C$1:C$32000)</f>
        <v>81</v>
      </c>
      <c r="H16" s="23" t="str">
        <f t="shared" si="1"/>
        <v>überdurchschnittliche Leistung</v>
      </c>
    </row>
    <row r="17" spans="1:8" ht="23.25" customHeight="1">
      <c r="A17" s="10">
        <v>14</v>
      </c>
      <c r="B17" s="18" t="s">
        <v>61</v>
      </c>
      <c r="C17" s="18" t="s">
        <v>60</v>
      </c>
      <c r="D17" s="19">
        <v>18</v>
      </c>
      <c r="E17" s="24">
        <v>8</v>
      </c>
      <c r="F17" s="21">
        <f t="shared" si="0"/>
        <v>0.8</v>
      </c>
      <c r="G17" s="22">
        <f>LOOKUP(E17,Prozentrangtabelle!B$1:B$32000,Prozentrangtabelle!C$1:C$32000)</f>
        <v>19</v>
      </c>
      <c r="H17" s="23" t="str">
        <f t="shared" si="1"/>
        <v>unterdurchschnittliche Leistung</v>
      </c>
    </row>
    <row r="18" spans="1:8" ht="23.25" customHeight="1">
      <c r="A18" s="10">
        <v>15</v>
      </c>
      <c r="B18" s="18" t="s">
        <v>62</v>
      </c>
      <c r="C18" s="18" t="s">
        <v>63</v>
      </c>
      <c r="D18" s="19">
        <v>29</v>
      </c>
      <c r="E18" s="24">
        <v>28</v>
      </c>
      <c r="F18" s="21">
        <f t="shared" si="0"/>
        <v>2.8</v>
      </c>
      <c r="G18" s="22">
        <f>LOOKUP(E18,Prozentrangtabelle!B$1:B$32000,Prozentrangtabelle!C$1:C$32000)</f>
        <v>79</v>
      </c>
      <c r="H18" s="23" t="str">
        <f t="shared" si="1"/>
        <v>überdurchschnittliche Leistung</v>
      </c>
    </row>
    <row r="19" spans="1:8" ht="23.25" customHeight="1">
      <c r="A19" s="10">
        <v>16</v>
      </c>
      <c r="B19" s="18" t="s">
        <v>64</v>
      </c>
      <c r="C19" s="18" t="s">
        <v>65</v>
      </c>
      <c r="D19" s="19">
        <v>16</v>
      </c>
      <c r="E19" s="24">
        <v>13</v>
      </c>
      <c r="F19" s="21">
        <f t="shared" si="0"/>
        <v>1.3</v>
      </c>
      <c r="G19" s="22">
        <f>LOOKUP(E19,Prozentrangtabelle!B$1:B$32000,Prozentrangtabelle!C$1:C$32000)</f>
        <v>36</v>
      </c>
      <c r="H19" s="23" t="str">
        <f t="shared" si="1"/>
        <v>durchschnittliche Leistung</v>
      </c>
    </row>
    <row r="20" spans="1:8" ht="23.25" customHeight="1">
      <c r="A20" s="10">
        <v>17</v>
      </c>
      <c r="B20" s="18" t="s">
        <v>66</v>
      </c>
      <c r="C20" s="18" t="s">
        <v>67</v>
      </c>
      <c r="D20" s="19">
        <v>27</v>
      </c>
      <c r="E20" s="24">
        <v>16</v>
      </c>
      <c r="F20" s="21">
        <f t="shared" si="0"/>
        <v>1.6</v>
      </c>
      <c r="G20" s="22">
        <f>LOOKUP(E20,Prozentrangtabelle!B$1:B$32000,Prozentrangtabelle!C$1:C$32000)</f>
        <v>46</v>
      </c>
      <c r="H20" s="23" t="str">
        <f t="shared" si="1"/>
        <v>durchschnittliche Leistung</v>
      </c>
    </row>
    <row r="21" spans="1:8" ht="23.25" customHeight="1">
      <c r="A21" s="10">
        <v>18</v>
      </c>
      <c r="B21" s="18" t="s">
        <v>68</v>
      </c>
      <c r="C21" s="18" t="s">
        <v>69</v>
      </c>
      <c r="D21" s="19">
        <v>20</v>
      </c>
      <c r="E21" s="24">
        <v>18</v>
      </c>
      <c r="F21" s="21">
        <f t="shared" si="0"/>
        <v>1.8</v>
      </c>
      <c r="G21" s="22">
        <f>LOOKUP(E21,Prozentrangtabelle!B$1:B$32000,Prozentrangtabelle!C$1:C$32000)</f>
        <v>52</v>
      </c>
      <c r="H21" s="23" t="str">
        <f t="shared" si="1"/>
        <v>durchschnittliche Leistung</v>
      </c>
    </row>
    <row r="22" spans="1:8" ht="23.25" customHeight="1">
      <c r="A22" s="10">
        <v>19</v>
      </c>
      <c r="B22" s="18" t="s">
        <v>71</v>
      </c>
      <c r="C22" s="18" t="s">
        <v>70</v>
      </c>
      <c r="D22" s="19">
        <v>20</v>
      </c>
      <c r="E22" s="24">
        <v>15</v>
      </c>
      <c r="F22" s="21">
        <f t="shared" si="0"/>
        <v>1.5</v>
      </c>
      <c r="G22" s="22">
        <f>LOOKUP(E22,Prozentrangtabelle!B$1:B$32000,Prozentrangtabelle!C$1:C$32000)</f>
        <v>42</v>
      </c>
      <c r="H22" s="23" t="str">
        <f t="shared" si="1"/>
        <v>durchschnittliche Leistung</v>
      </c>
    </row>
    <row r="23" spans="1:8" ht="23.25" customHeight="1">
      <c r="A23" s="10">
        <v>20</v>
      </c>
      <c r="B23" s="18" t="s">
        <v>72</v>
      </c>
      <c r="C23" s="18" t="s">
        <v>73</v>
      </c>
      <c r="D23" s="19">
        <v>37</v>
      </c>
      <c r="E23" s="24">
        <v>33</v>
      </c>
      <c r="F23" s="21">
        <f t="shared" si="0"/>
        <v>3.3</v>
      </c>
      <c r="G23" s="22">
        <f>LOOKUP(E23,Prozentrangtabelle!B$1:B$32000,Prozentrangtabelle!C$1:C$32000)</f>
        <v>87</v>
      </c>
      <c r="H23" s="23" t="str">
        <f t="shared" si="1"/>
        <v>überdurchschnittliche Leistung</v>
      </c>
    </row>
    <row r="24" spans="1:8" ht="23.25" customHeight="1">
      <c r="A24" s="10">
        <v>21</v>
      </c>
      <c r="B24" s="18" t="s">
        <v>74</v>
      </c>
      <c r="C24" s="18" t="s">
        <v>75</v>
      </c>
      <c r="D24" s="19">
        <v>35</v>
      </c>
      <c r="E24" s="24">
        <v>32</v>
      </c>
      <c r="F24" s="21">
        <f t="shared" si="0"/>
        <v>3.2</v>
      </c>
      <c r="G24" s="22">
        <f>LOOKUP(E24,Prozentrangtabelle!B$1:B$32000,Prozentrangtabelle!C$1:C$32000)</f>
        <v>86</v>
      </c>
      <c r="H24" s="23" t="str">
        <f t="shared" si="1"/>
        <v>überdurchschnittliche Leistung</v>
      </c>
    </row>
    <row r="25" spans="1:8" ht="23.25" customHeight="1">
      <c r="A25" s="10">
        <v>22</v>
      </c>
      <c r="B25" s="18" t="s">
        <v>76</v>
      </c>
      <c r="C25" s="18" t="s">
        <v>77</v>
      </c>
      <c r="D25" s="19">
        <v>43</v>
      </c>
      <c r="E25" s="24">
        <v>42</v>
      </c>
      <c r="F25" s="21">
        <f t="shared" si="0"/>
        <v>4.2</v>
      </c>
      <c r="G25" s="22">
        <f>LOOKUP(E25,Prozentrangtabelle!B$1:B$32000,Prozentrangtabelle!C$1:C$32000)</f>
        <v>95</v>
      </c>
      <c r="H25" s="23" t="str">
        <f t="shared" si="1"/>
        <v>sehr gute Leistung</v>
      </c>
    </row>
    <row r="26" spans="1:8" ht="23.25" customHeight="1">
      <c r="A26" s="10">
        <v>23</v>
      </c>
      <c r="B26" s="18" t="s">
        <v>78</v>
      </c>
      <c r="C26" s="18" t="s">
        <v>79</v>
      </c>
      <c r="D26" s="19"/>
      <c r="E26" s="24"/>
      <c r="F26" s="21">
        <f t="shared" si="0"/>
      </c>
      <c r="G26" s="22">
        <f>LOOKUP(E26,Prozentrangtabelle!B$1:B$32000,Prozentrangtabelle!C$1:C$32000)</f>
        <v>0</v>
      </c>
      <c r="H26" s="23" t="str">
        <f t="shared" si="1"/>
        <v>sehr schwache Leistung</v>
      </c>
    </row>
    <row r="27" spans="1:8" ht="23.25" customHeight="1">
      <c r="A27" s="10">
        <v>24</v>
      </c>
      <c r="B27" s="18" t="s">
        <v>80</v>
      </c>
      <c r="C27" s="18" t="s">
        <v>81</v>
      </c>
      <c r="D27" s="19"/>
      <c r="E27" s="24"/>
      <c r="F27" s="21">
        <f t="shared" si="0"/>
      </c>
      <c r="G27" s="22">
        <f>LOOKUP(E27,Prozentrangtabelle!B$1:B$32000,Prozentrangtabelle!C$1:C$32000)</f>
        <v>0</v>
      </c>
      <c r="H27" s="23" t="str">
        <f t="shared" si="1"/>
        <v>sehr schwache Leistung</v>
      </c>
    </row>
    <row r="28" spans="1:8" ht="23.25" customHeight="1">
      <c r="A28" s="10">
        <v>25</v>
      </c>
      <c r="B28" s="18"/>
      <c r="C28" s="18"/>
      <c r="D28" s="19"/>
      <c r="E28" s="24"/>
      <c r="F28" s="21">
        <f t="shared" si="0"/>
      </c>
      <c r="G28" s="22">
        <f>LOOKUP(E28,Prozentrangtabelle!B$1:B$32000,Prozentrangtabelle!C$1:C$32000)</f>
        <v>0</v>
      </c>
      <c r="H28" s="23" t="str">
        <f t="shared" si="1"/>
        <v>sehr schwache Leistung</v>
      </c>
    </row>
    <row r="29" spans="1:8" ht="23.25" customHeight="1">
      <c r="A29" s="10">
        <v>26</v>
      </c>
      <c r="B29" s="18"/>
      <c r="C29" s="18"/>
      <c r="D29" s="19"/>
      <c r="E29" s="24"/>
      <c r="F29" s="21">
        <f t="shared" si="0"/>
      </c>
      <c r="G29" s="22">
        <f>LOOKUP(E29,Prozentrangtabelle!B$1:B$32000,Prozentrangtabelle!C$1:C$32000)</f>
        <v>0</v>
      </c>
      <c r="H29" s="23" t="str">
        <f t="shared" si="1"/>
        <v>sehr schwache Leistung</v>
      </c>
    </row>
    <row r="30" spans="1:8" ht="23.25" customHeight="1">
      <c r="A30" s="10">
        <v>27</v>
      </c>
      <c r="B30" s="18"/>
      <c r="C30" s="18"/>
      <c r="D30" s="19"/>
      <c r="E30" s="24"/>
      <c r="F30" s="21">
        <f t="shared" si="0"/>
      </c>
      <c r="G30" s="22">
        <f>LOOKUP(E30,Prozentrangtabelle!B$1:B$32000,Prozentrangtabelle!C$1:C$32000)</f>
        <v>0</v>
      </c>
      <c r="H30" s="23" t="str">
        <f t="shared" si="1"/>
        <v>sehr schwache Leistung</v>
      </c>
    </row>
    <row r="31" spans="1:8" ht="23.25" customHeight="1">
      <c r="A31" s="10">
        <v>28</v>
      </c>
      <c r="B31" s="18"/>
      <c r="C31" s="18"/>
      <c r="D31" s="19"/>
      <c r="E31" s="24"/>
      <c r="F31" s="21">
        <f t="shared" si="0"/>
      </c>
      <c r="G31" s="22">
        <f>LOOKUP(E31,Prozentrangtabelle!B$1:B$32000,Prozentrangtabelle!C$1:C$32000)</f>
        <v>0</v>
      </c>
      <c r="H31" s="23" t="str">
        <f t="shared" si="1"/>
        <v>sehr schwache Leistung</v>
      </c>
    </row>
    <row r="32" spans="1:8" ht="23.25" customHeight="1">
      <c r="A32" s="10">
        <v>29</v>
      </c>
      <c r="B32" s="18"/>
      <c r="C32" s="18"/>
      <c r="D32" s="19"/>
      <c r="E32" s="24"/>
      <c r="F32" s="21">
        <f t="shared" si="0"/>
      </c>
      <c r="G32" s="22">
        <f>LOOKUP(E32,Prozentrangtabelle!B$1:B$32000,Prozentrangtabelle!C$1:C$32000)</f>
        <v>0</v>
      </c>
      <c r="H32" s="23" t="str">
        <f t="shared" si="1"/>
        <v>sehr schwache Leistung</v>
      </c>
    </row>
    <row r="33" spans="1:8" ht="23.25" customHeight="1">
      <c r="A33" s="10">
        <v>30</v>
      </c>
      <c r="B33" s="18"/>
      <c r="C33" s="18"/>
      <c r="D33" s="19"/>
      <c r="E33" s="24"/>
      <c r="F33" s="21">
        <f t="shared" si="0"/>
      </c>
      <c r="G33" s="22">
        <f>LOOKUP(E33,Prozentrangtabelle!B$1:B$32000,Prozentrangtabelle!C$1:C$32000)</f>
        <v>0</v>
      </c>
      <c r="H33" s="23" t="str">
        <f t="shared" si="1"/>
        <v>sehr schwache Leistung</v>
      </c>
    </row>
    <row r="34" spans="1:8" ht="23.25" customHeight="1">
      <c r="A34" s="10">
        <v>31</v>
      </c>
      <c r="B34" s="18"/>
      <c r="C34" s="18"/>
      <c r="D34" s="19"/>
      <c r="E34" s="24"/>
      <c r="F34" s="21">
        <f t="shared" si="0"/>
      </c>
      <c r="G34" s="22">
        <f>LOOKUP(E34,Prozentrangtabelle!B$1:B$32000,Prozentrangtabelle!C$1:C$32000)</f>
        <v>0</v>
      </c>
      <c r="H34" s="23" t="str">
        <f t="shared" si="1"/>
        <v>sehr schwache Leistung</v>
      </c>
    </row>
    <row r="35" spans="1:8" ht="23.25" customHeight="1">
      <c r="A35" s="10">
        <v>32</v>
      </c>
      <c r="B35" s="18"/>
      <c r="C35" s="18"/>
      <c r="D35" s="19"/>
      <c r="E35" s="24"/>
      <c r="F35" s="21">
        <f t="shared" si="0"/>
      </c>
      <c r="G35" s="22">
        <f>LOOKUP(E35,Prozentrangtabelle!B$1:B$32000,Prozentrangtabelle!C$1:C$32000)</f>
        <v>0</v>
      </c>
      <c r="H35" s="23" t="str">
        <f t="shared" si="1"/>
        <v>sehr schwache Leistung</v>
      </c>
    </row>
    <row r="36" spans="5:7" ht="20.25">
      <c r="E36" s="26">
        <f>AVERAGE(E5:E35)</f>
        <v>24.571428571428573</v>
      </c>
      <c r="F36" s="26">
        <f>AVERAGE(F4:F35)</f>
        <v>2.5727272727272723</v>
      </c>
      <c r="G36"/>
    </row>
  </sheetData>
  <sheetProtection selectLockedCells="1" selectUnlockedCells="1"/>
  <mergeCells count="2">
    <mergeCell ref="A1:H1"/>
    <mergeCell ref="A2:D2"/>
  </mergeCells>
  <printOptions horizontalCentered="1" verticalCentered="1"/>
  <pageMargins left="0.5402777777777777" right="0.7097222222222223" top="0.19652777777777777" bottom="0.19652777777777777" header="0.5118055555555555" footer="0.511805555555555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zoomScale="75" zoomScaleNormal="75" zoomScalePageLayoutView="0" workbookViewId="0" topLeftCell="A16">
      <selection activeCell="C27" sqref="C27"/>
    </sheetView>
  </sheetViews>
  <sheetFormatPr defaultColWidth="11.00390625" defaultRowHeight="12.75"/>
  <cols>
    <col min="1" max="1" width="3.00390625" style="1" customWidth="1"/>
    <col min="2" max="3" width="11.421875" style="1" customWidth="1"/>
    <col min="4" max="4" width="17.421875" style="2" customWidth="1"/>
    <col min="5" max="5" width="17.421875" style="3" customWidth="1"/>
    <col min="6" max="6" width="17.421875" style="4" customWidth="1"/>
    <col min="7" max="7" width="17.421875" style="3" customWidth="1"/>
    <col min="8" max="8" width="53.00390625" style="5" customWidth="1"/>
    <col min="9" max="14" width="10.140625" style="3" customWidth="1"/>
    <col min="15" max="58" width="11.421875" style="3" customWidth="1"/>
    <col min="59" max="16384" width="11.00390625" style="6" customWidth="1"/>
  </cols>
  <sheetData>
    <row r="1" spans="1:8" ht="24">
      <c r="A1" s="143" t="s">
        <v>9</v>
      </c>
      <c r="B1" s="143"/>
      <c r="C1" s="143"/>
      <c r="D1" s="143"/>
      <c r="E1" s="143"/>
      <c r="F1" s="143"/>
      <c r="G1" s="143"/>
      <c r="H1" s="143"/>
    </row>
    <row r="2" spans="1:8" ht="39.75" customHeight="1">
      <c r="A2" s="142" t="s">
        <v>1</v>
      </c>
      <c r="B2" s="142"/>
      <c r="C2" s="142"/>
      <c r="D2" s="142"/>
      <c r="E2" s="7">
        <v>22</v>
      </c>
      <c r="F2" s="8"/>
      <c r="G2" s="9"/>
      <c r="H2" s="9"/>
    </row>
    <row r="3" spans="1:42" ht="12.75">
      <c r="A3" s="10"/>
      <c r="B3" s="11" t="s">
        <v>2</v>
      </c>
      <c r="C3" s="11" t="s">
        <v>3</v>
      </c>
      <c r="D3" s="12" t="s">
        <v>4</v>
      </c>
      <c r="E3" s="13" t="s">
        <v>5</v>
      </c>
      <c r="F3" s="27" t="s">
        <v>6</v>
      </c>
      <c r="G3" s="28" t="s">
        <v>7</v>
      </c>
      <c r="H3" s="28" t="s">
        <v>8</v>
      </c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8" ht="23.25" customHeight="1">
      <c r="A4" s="10">
        <v>1</v>
      </c>
      <c r="B4" s="18" t="s">
        <v>35</v>
      </c>
      <c r="C4" s="18" t="s">
        <v>36</v>
      </c>
      <c r="D4" s="19">
        <v>50</v>
      </c>
      <c r="E4" s="29">
        <v>50</v>
      </c>
      <c r="F4" s="30">
        <f aca="true" t="shared" si="0" ref="F4:F35">IF(ISBLANK(E4),"",E4/6)</f>
        <v>8.333333333333334</v>
      </c>
      <c r="G4" s="31">
        <f>LOOKUP(E4,Prozentrangtabelle!E$1:E$32000,Prozentrangtabelle!F$1:F$32000)</f>
        <v>96</v>
      </c>
      <c r="H4" s="32" t="str">
        <f aca="true" t="shared" si="1" ref="H4:H35">IF(G4&gt;=90,"sehr gute Leistung",IF(G4&gt;=75,"überdurchschnittliche Leistung",IF(G4&gt;=25,"durchschnittliche Leistung",IF(G4&gt;=11,"unterdurchschnittliche Leistung",IF(G4&gt;=6,"schwache Leistung","sehr schwache Leistung")))))</f>
        <v>sehr gute Leistung</v>
      </c>
    </row>
    <row r="5" spans="1:8" ht="23.25" customHeight="1">
      <c r="A5" s="10">
        <v>2</v>
      </c>
      <c r="B5" s="18" t="s">
        <v>37</v>
      </c>
      <c r="C5" s="18" t="s">
        <v>38</v>
      </c>
      <c r="D5" s="19">
        <v>49</v>
      </c>
      <c r="E5" s="29">
        <v>49</v>
      </c>
      <c r="F5" s="30">
        <f t="shared" si="0"/>
        <v>8.166666666666666</v>
      </c>
      <c r="G5" s="31">
        <f>LOOKUP(E5,Prozentrangtabelle!E$1:E$32000,Prozentrangtabelle!F$1:F$32000)</f>
        <v>96</v>
      </c>
      <c r="H5" s="32" t="str">
        <f t="shared" si="1"/>
        <v>sehr gute Leistung</v>
      </c>
    </row>
    <row r="6" spans="1:8" ht="23.25" customHeight="1">
      <c r="A6" s="10">
        <v>3</v>
      </c>
      <c r="B6" s="18" t="s">
        <v>39</v>
      </c>
      <c r="C6" s="18" t="s">
        <v>40</v>
      </c>
      <c r="D6" s="19">
        <v>42</v>
      </c>
      <c r="E6" s="29">
        <v>41</v>
      </c>
      <c r="F6" s="30">
        <f t="shared" si="0"/>
        <v>6.833333333333333</v>
      </c>
      <c r="G6" s="31">
        <f>LOOKUP(E6,Prozentrangtabelle!E$1:E$32000,Prozentrangtabelle!F$1:F$32000)</f>
        <v>88</v>
      </c>
      <c r="H6" s="32" t="str">
        <f t="shared" si="1"/>
        <v>überdurchschnittliche Leistung</v>
      </c>
    </row>
    <row r="7" spans="1:8" ht="23.25" customHeight="1">
      <c r="A7" s="10">
        <v>4</v>
      </c>
      <c r="B7" s="18" t="s">
        <v>41</v>
      </c>
      <c r="C7" s="18" t="s">
        <v>38</v>
      </c>
      <c r="D7" s="19">
        <v>40</v>
      </c>
      <c r="E7" s="29">
        <v>40</v>
      </c>
      <c r="F7" s="30">
        <f t="shared" si="0"/>
        <v>6.666666666666667</v>
      </c>
      <c r="G7" s="31">
        <f>LOOKUP(E7,Prozentrangtabelle!E$1:E$32000,Prozentrangtabelle!F$1:F$32000)</f>
        <v>86</v>
      </c>
      <c r="H7" s="32" t="str">
        <f t="shared" si="1"/>
        <v>überdurchschnittliche Leistung</v>
      </c>
    </row>
    <row r="8" spans="1:8" ht="23.25" customHeight="1">
      <c r="A8" s="10">
        <v>5</v>
      </c>
      <c r="B8" s="18" t="s">
        <v>43</v>
      </c>
      <c r="C8" s="18" t="s">
        <v>42</v>
      </c>
      <c r="D8" s="19">
        <v>27</v>
      </c>
      <c r="E8" s="29">
        <v>26</v>
      </c>
      <c r="F8" s="30">
        <f t="shared" si="0"/>
        <v>4.333333333333333</v>
      </c>
      <c r="G8" s="31">
        <f>LOOKUP(E8,Prozentrangtabelle!E$1:E$32000,Prozentrangtabelle!F$1:F$32000)</f>
        <v>50</v>
      </c>
      <c r="H8" s="32" t="str">
        <f t="shared" si="1"/>
        <v>durchschnittliche Leistung</v>
      </c>
    </row>
    <row r="9" spans="1:8" ht="23.25" customHeight="1">
      <c r="A9" s="10">
        <v>6</v>
      </c>
      <c r="B9" s="25" t="s">
        <v>44</v>
      </c>
      <c r="C9" s="25" t="s">
        <v>45</v>
      </c>
      <c r="D9" s="19">
        <v>7</v>
      </c>
      <c r="E9" s="24">
        <v>6</v>
      </c>
      <c r="F9" s="30">
        <f t="shared" si="0"/>
        <v>1</v>
      </c>
      <c r="G9" s="31">
        <f>LOOKUP(E9,Prozentrangtabelle!E$1:E$32000,Prozentrangtabelle!F$1:F$32000)</f>
        <v>2</v>
      </c>
      <c r="H9" s="32" t="str">
        <f t="shared" si="1"/>
        <v>sehr schwache Leistung</v>
      </c>
    </row>
    <row r="10" spans="1:8" ht="23.25" customHeight="1">
      <c r="A10" s="10">
        <v>7</v>
      </c>
      <c r="B10" s="18" t="s">
        <v>46</v>
      </c>
      <c r="C10" s="18" t="s">
        <v>47</v>
      </c>
      <c r="D10" s="19">
        <v>5</v>
      </c>
      <c r="E10" s="24">
        <v>1</v>
      </c>
      <c r="F10" s="30">
        <f t="shared" si="0"/>
        <v>0.16666666666666666</v>
      </c>
      <c r="G10" s="31">
        <f>LOOKUP(E10,Prozentrangtabelle!E$1:E$32000,Prozentrangtabelle!F$1:F$32000)</f>
        <v>0</v>
      </c>
      <c r="H10" s="32" t="str">
        <f t="shared" si="1"/>
        <v>sehr schwache Leistung</v>
      </c>
    </row>
    <row r="11" spans="1:8" ht="23.25" customHeight="1">
      <c r="A11" s="10">
        <v>8</v>
      </c>
      <c r="B11" s="18" t="s">
        <v>48</v>
      </c>
      <c r="C11" s="18" t="s">
        <v>49</v>
      </c>
      <c r="D11" s="19">
        <v>19</v>
      </c>
      <c r="E11" s="24">
        <v>17</v>
      </c>
      <c r="F11" s="30">
        <f t="shared" si="0"/>
        <v>2.8333333333333335</v>
      </c>
      <c r="G11" s="31">
        <f>LOOKUP(E11,Prozentrangtabelle!E$1:E$32000,Prozentrangtabelle!F$1:F$32000)</f>
        <v>20</v>
      </c>
      <c r="H11" s="32" t="str">
        <f t="shared" si="1"/>
        <v>unterdurchschnittliche Leistung</v>
      </c>
    </row>
    <row r="12" spans="1:8" ht="23.25" customHeight="1">
      <c r="A12" s="10">
        <v>9</v>
      </c>
      <c r="B12" s="18" t="s">
        <v>50</v>
      </c>
      <c r="C12" s="18" t="s">
        <v>51</v>
      </c>
      <c r="D12" s="19">
        <v>18</v>
      </c>
      <c r="E12" s="24">
        <v>11</v>
      </c>
      <c r="F12" s="30">
        <f t="shared" si="0"/>
        <v>1.8333333333333333</v>
      </c>
      <c r="G12" s="31">
        <f>LOOKUP(E12,Prozentrangtabelle!E$1:E$32000,Prozentrangtabelle!F$1:F$32000)</f>
        <v>7</v>
      </c>
      <c r="H12" s="32" t="str">
        <f t="shared" si="1"/>
        <v>schwache Leistung</v>
      </c>
    </row>
    <row r="13" spans="1:8" ht="23.25" customHeight="1">
      <c r="A13" s="10">
        <v>10</v>
      </c>
      <c r="B13" s="18" t="s">
        <v>52</v>
      </c>
      <c r="C13" s="18" t="s">
        <v>53</v>
      </c>
      <c r="D13" s="19">
        <v>58</v>
      </c>
      <c r="E13" s="24">
        <v>57</v>
      </c>
      <c r="F13" s="30">
        <f t="shared" si="0"/>
        <v>9.5</v>
      </c>
      <c r="G13" s="31">
        <f>LOOKUP(E13,Prozentrangtabelle!E$1:E$32000,Prozentrangtabelle!F$1:F$32000)</f>
        <v>99</v>
      </c>
      <c r="H13" s="32" t="str">
        <f t="shared" si="1"/>
        <v>sehr gute Leistung</v>
      </c>
    </row>
    <row r="14" spans="1:8" ht="23.25" customHeight="1">
      <c r="A14" s="10">
        <v>11</v>
      </c>
      <c r="B14" s="18" t="s">
        <v>54</v>
      </c>
      <c r="C14" s="18" t="s">
        <v>55</v>
      </c>
      <c r="D14" s="19">
        <v>17</v>
      </c>
      <c r="E14" s="24">
        <v>11</v>
      </c>
      <c r="F14" s="30">
        <f t="shared" si="0"/>
        <v>1.8333333333333333</v>
      </c>
      <c r="G14" s="31">
        <f>LOOKUP(E14,Prozentrangtabelle!E$1:E$32000,Prozentrangtabelle!F$1:F$32000)</f>
        <v>7</v>
      </c>
      <c r="H14" s="32" t="str">
        <f t="shared" si="1"/>
        <v>schwache Leistung</v>
      </c>
    </row>
    <row r="15" spans="1:8" ht="23.25" customHeight="1">
      <c r="A15" s="10">
        <v>12</v>
      </c>
      <c r="B15" s="18" t="s">
        <v>56</v>
      </c>
      <c r="C15" s="18" t="s">
        <v>57</v>
      </c>
      <c r="D15" s="19">
        <v>27</v>
      </c>
      <c r="E15" s="24">
        <v>23</v>
      </c>
      <c r="F15" s="30">
        <f t="shared" si="0"/>
        <v>3.8333333333333335</v>
      </c>
      <c r="G15" s="31">
        <f>LOOKUP(E15,Prozentrangtabelle!E$1:E$32000,Prozentrangtabelle!F$1:F$32000)</f>
        <v>39</v>
      </c>
      <c r="H15" s="32" t="str">
        <f t="shared" si="1"/>
        <v>durchschnittliche Leistung</v>
      </c>
    </row>
    <row r="16" spans="1:8" ht="23.25" customHeight="1">
      <c r="A16" s="10">
        <v>13</v>
      </c>
      <c r="B16" s="18" t="s">
        <v>58</v>
      </c>
      <c r="C16" s="18" t="s">
        <v>59</v>
      </c>
      <c r="D16" s="19">
        <v>31</v>
      </c>
      <c r="E16" s="24">
        <v>29</v>
      </c>
      <c r="F16" s="30">
        <f t="shared" si="0"/>
        <v>4.833333333333333</v>
      </c>
      <c r="G16" s="31">
        <f>LOOKUP(E16,Prozentrangtabelle!E$1:E$32000,Prozentrangtabelle!F$1:F$32000)</f>
        <v>62</v>
      </c>
      <c r="H16" s="32" t="str">
        <f t="shared" si="1"/>
        <v>durchschnittliche Leistung</v>
      </c>
    </row>
    <row r="17" spans="1:8" ht="23.25" customHeight="1">
      <c r="A17" s="10">
        <v>14</v>
      </c>
      <c r="B17" s="18" t="s">
        <v>61</v>
      </c>
      <c r="C17" s="18" t="s">
        <v>60</v>
      </c>
      <c r="D17" s="19">
        <v>18</v>
      </c>
      <c r="E17" s="24">
        <v>8</v>
      </c>
      <c r="F17" s="30">
        <f t="shared" si="0"/>
        <v>1.3333333333333333</v>
      </c>
      <c r="G17" s="31">
        <f>LOOKUP(E17,Prozentrangtabelle!E$1:E$32000,Prozentrangtabelle!F$1:F$32000)</f>
        <v>3</v>
      </c>
      <c r="H17" s="32" t="str">
        <f t="shared" si="1"/>
        <v>sehr schwache Leistung</v>
      </c>
    </row>
    <row r="18" spans="1:8" ht="23.25" customHeight="1">
      <c r="A18" s="10">
        <v>15</v>
      </c>
      <c r="B18" s="18" t="s">
        <v>62</v>
      </c>
      <c r="C18" s="18" t="s">
        <v>63</v>
      </c>
      <c r="D18" s="19">
        <v>29</v>
      </c>
      <c r="E18" s="24">
        <v>28</v>
      </c>
      <c r="F18" s="30">
        <f t="shared" si="0"/>
        <v>4.666666666666667</v>
      </c>
      <c r="G18" s="31">
        <f>LOOKUP(E18,Prozentrangtabelle!E$1:E$32000,Prozentrangtabelle!F$1:F$32000)</f>
        <v>58</v>
      </c>
      <c r="H18" s="32" t="str">
        <f t="shared" si="1"/>
        <v>durchschnittliche Leistung</v>
      </c>
    </row>
    <row r="19" spans="1:8" ht="23.25" customHeight="1">
      <c r="A19" s="10">
        <v>16</v>
      </c>
      <c r="B19" s="18" t="s">
        <v>64</v>
      </c>
      <c r="C19" s="18" t="s">
        <v>65</v>
      </c>
      <c r="D19" s="19">
        <v>16</v>
      </c>
      <c r="E19" s="24">
        <v>13</v>
      </c>
      <c r="F19" s="30">
        <f t="shared" si="0"/>
        <v>2.1666666666666665</v>
      </c>
      <c r="G19" s="31">
        <f>LOOKUP(E19,Prozentrangtabelle!E$1:E$32000,Prozentrangtabelle!F$1:F$32000)</f>
        <v>10</v>
      </c>
      <c r="H19" s="32" t="str">
        <f t="shared" si="1"/>
        <v>schwache Leistung</v>
      </c>
    </row>
    <row r="20" spans="1:8" ht="23.25" customHeight="1">
      <c r="A20" s="10">
        <v>17</v>
      </c>
      <c r="B20" s="18" t="s">
        <v>66</v>
      </c>
      <c r="C20" s="18" t="s">
        <v>67</v>
      </c>
      <c r="D20" s="19">
        <v>27</v>
      </c>
      <c r="E20" s="24">
        <v>16</v>
      </c>
      <c r="F20" s="30">
        <f t="shared" si="0"/>
        <v>2.6666666666666665</v>
      </c>
      <c r="G20" s="31">
        <f>LOOKUP(E20,Prozentrangtabelle!E$1:E$32000,Prozentrangtabelle!F$1:F$32000)</f>
        <v>17</v>
      </c>
      <c r="H20" s="32" t="str">
        <f t="shared" si="1"/>
        <v>unterdurchschnittliche Leistung</v>
      </c>
    </row>
    <row r="21" spans="1:8" ht="23.25" customHeight="1">
      <c r="A21" s="10">
        <v>18</v>
      </c>
      <c r="B21" s="18" t="s">
        <v>68</v>
      </c>
      <c r="C21" s="18" t="s">
        <v>69</v>
      </c>
      <c r="D21" s="19">
        <v>20</v>
      </c>
      <c r="E21" s="24">
        <v>18</v>
      </c>
      <c r="F21" s="30">
        <f t="shared" si="0"/>
        <v>3</v>
      </c>
      <c r="G21" s="31">
        <f>LOOKUP(E21,Prozentrangtabelle!E$1:E$32000,Prozentrangtabelle!F$1:F$32000)</f>
        <v>23</v>
      </c>
      <c r="H21" s="32" t="str">
        <f t="shared" si="1"/>
        <v>unterdurchschnittliche Leistung</v>
      </c>
    </row>
    <row r="22" spans="1:8" ht="23.25" customHeight="1">
      <c r="A22" s="10">
        <v>19</v>
      </c>
      <c r="B22" s="18" t="s">
        <v>71</v>
      </c>
      <c r="C22" s="18" t="s">
        <v>70</v>
      </c>
      <c r="D22" s="19">
        <v>20</v>
      </c>
      <c r="E22" s="24">
        <v>15</v>
      </c>
      <c r="F22" s="30">
        <f t="shared" si="0"/>
        <v>2.5</v>
      </c>
      <c r="G22" s="31">
        <f>LOOKUP(E22,Prozentrangtabelle!E$1:E$32000,Prozentrangtabelle!F$1:F$32000)</f>
        <v>15</v>
      </c>
      <c r="H22" s="32" t="str">
        <f t="shared" si="1"/>
        <v>unterdurchschnittliche Leistung</v>
      </c>
    </row>
    <row r="23" spans="1:8" ht="23.25" customHeight="1">
      <c r="A23" s="10">
        <v>20</v>
      </c>
      <c r="B23" s="18" t="s">
        <v>72</v>
      </c>
      <c r="C23" s="18" t="s">
        <v>73</v>
      </c>
      <c r="D23" s="19">
        <v>37</v>
      </c>
      <c r="E23" s="24">
        <v>33</v>
      </c>
      <c r="F23" s="30">
        <f t="shared" si="0"/>
        <v>5.5</v>
      </c>
      <c r="G23" s="31">
        <f>LOOKUP(E23,Prozentrangtabelle!E$1:E$32000,Prozentrangtabelle!F$1:F$32000)</f>
        <v>74</v>
      </c>
      <c r="H23" s="32" t="str">
        <f t="shared" si="1"/>
        <v>durchschnittliche Leistung</v>
      </c>
    </row>
    <row r="24" spans="1:8" ht="23.25" customHeight="1">
      <c r="A24" s="10">
        <v>21</v>
      </c>
      <c r="B24" s="18" t="s">
        <v>74</v>
      </c>
      <c r="C24" s="18" t="s">
        <v>75</v>
      </c>
      <c r="D24" s="19">
        <v>35</v>
      </c>
      <c r="E24" s="24">
        <v>32</v>
      </c>
      <c r="F24" s="30">
        <f t="shared" si="0"/>
        <v>5.333333333333333</v>
      </c>
      <c r="G24" s="31">
        <f>LOOKUP(E24,Prozentrangtabelle!E$1:E$32000,Prozentrangtabelle!F$1:F$32000)</f>
        <v>72</v>
      </c>
      <c r="H24" s="32" t="str">
        <f t="shared" si="1"/>
        <v>durchschnittliche Leistung</v>
      </c>
    </row>
    <row r="25" spans="1:8" ht="23.25" customHeight="1">
      <c r="A25" s="10">
        <v>22</v>
      </c>
      <c r="B25" s="18" t="s">
        <v>76</v>
      </c>
      <c r="C25" s="18" t="s">
        <v>77</v>
      </c>
      <c r="D25" s="19">
        <v>43</v>
      </c>
      <c r="E25" s="24">
        <v>42</v>
      </c>
      <c r="F25" s="30">
        <f t="shared" si="0"/>
        <v>7</v>
      </c>
      <c r="G25" s="31">
        <f>LOOKUP(E25,Prozentrangtabelle!E$1:E$32000,Prozentrangtabelle!F$1:F$32000)</f>
        <v>89</v>
      </c>
      <c r="H25" s="32" t="str">
        <f t="shared" si="1"/>
        <v>überdurchschnittliche Leistung</v>
      </c>
    </row>
    <row r="26" spans="1:8" ht="23.25" customHeight="1">
      <c r="A26" s="10">
        <v>23</v>
      </c>
      <c r="B26" s="18" t="s">
        <v>78</v>
      </c>
      <c r="C26" s="18" t="s">
        <v>79</v>
      </c>
      <c r="D26" s="19"/>
      <c r="E26" s="24"/>
      <c r="F26" s="30">
        <f t="shared" si="0"/>
      </c>
      <c r="G26" s="31">
        <f>LOOKUP(E26,Prozentrangtabelle!E$1:E$32000,Prozentrangtabelle!F$1:F$32000)</f>
        <v>0</v>
      </c>
      <c r="H26" s="32" t="str">
        <f t="shared" si="1"/>
        <v>sehr schwache Leistung</v>
      </c>
    </row>
    <row r="27" spans="1:8" ht="23.25" customHeight="1">
      <c r="A27" s="10">
        <v>24</v>
      </c>
      <c r="B27" s="18" t="s">
        <v>80</v>
      </c>
      <c r="C27" s="18" t="s">
        <v>81</v>
      </c>
      <c r="D27" s="19"/>
      <c r="E27" s="24"/>
      <c r="F27" s="30">
        <f t="shared" si="0"/>
      </c>
      <c r="G27" s="31">
        <f>LOOKUP(E27,Prozentrangtabelle!E$1:E$32000,Prozentrangtabelle!F$1:F$32000)</f>
        <v>0</v>
      </c>
      <c r="H27" s="32" t="str">
        <f t="shared" si="1"/>
        <v>sehr schwache Leistung</v>
      </c>
    </row>
    <row r="28" spans="1:8" ht="23.25" customHeight="1">
      <c r="A28" s="10">
        <v>25</v>
      </c>
      <c r="B28" s="18"/>
      <c r="C28" s="18"/>
      <c r="D28" s="19"/>
      <c r="E28" s="24"/>
      <c r="F28" s="30">
        <f t="shared" si="0"/>
      </c>
      <c r="G28" s="31">
        <f>LOOKUP(E28,Prozentrangtabelle!E$1:E$32000,Prozentrangtabelle!F$1:F$32000)</f>
        <v>0</v>
      </c>
      <c r="H28" s="32" t="str">
        <f t="shared" si="1"/>
        <v>sehr schwache Leistung</v>
      </c>
    </row>
    <row r="29" spans="1:8" ht="23.25" customHeight="1">
      <c r="A29" s="10">
        <v>26</v>
      </c>
      <c r="B29" s="18"/>
      <c r="C29" s="18"/>
      <c r="D29" s="19"/>
      <c r="E29" s="24"/>
      <c r="F29" s="30">
        <f t="shared" si="0"/>
      </c>
      <c r="G29" s="31">
        <f>LOOKUP(E29,Prozentrangtabelle!E$1:E$32000,Prozentrangtabelle!F$1:F$32000)</f>
        <v>0</v>
      </c>
      <c r="H29" s="32" t="str">
        <f t="shared" si="1"/>
        <v>sehr schwache Leistung</v>
      </c>
    </row>
    <row r="30" spans="1:8" ht="23.25" customHeight="1">
      <c r="A30" s="10">
        <v>27</v>
      </c>
      <c r="B30" s="18"/>
      <c r="C30" s="18"/>
      <c r="D30" s="19"/>
      <c r="E30" s="24"/>
      <c r="F30" s="30">
        <f t="shared" si="0"/>
      </c>
      <c r="G30" s="31">
        <f>LOOKUP(E30,Prozentrangtabelle!E$1:E$32000,Prozentrangtabelle!F$1:F$32000)</f>
        <v>0</v>
      </c>
      <c r="H30" s="32" t="str">
        <f t="shared" si="1"/>
        <v>sehr schwache Leistung</v>
      </c>
    </row>
    <row r="31" spans="1:8" ht="22.5" customHeight="1">
      <c r="A31" s="10">
        <v>28</v>
      </c>
      <c r="B31" s="18"/>
      <c r="C31" s="18"/>
      <c r="D31" s="19"/>
      <c r="E31" s="24"/>
      <c r="F31" s="30">
        <f t="shared" si="0"/>
      </c>
      <c r="G31" s="31">
        <f>LOOKUP(E31,Prozentrangtabelle!E$1:E$32000,Prozentrangtabelle!F$1:F$32000)</f>
        <v>0</v>
      </c>
      <c r="H31" s="32" t="str">
        <f t="shared" si="1"/>
        <v>sehr schwache Leistung</v>
      </c>
    </row>
    <row r="32" spans="1:8" ht="22.5" customHeight="1">
      <c r="A32" s="10">
        <v>29</v>
      </c>
      <c r="B32" s="18"/>
      <c r="C32" s="18"/>
      <c r="D32" s="19"/>
      <c r="E32" s="24"/>
      <c r="F32" s="30">
        <f t="shared" si="0"/>
      </c>
      <c r="G32" s="31">
        <f>LOOKUP(E32,Prozentrangtabelle!E$1:E$32000,Prozentrangtabelle!F$1:F$32000)</f>
        <v>0</v>
      </c>
      <c r="H32" s="32" t="str">
        <f t="shared" si="1"/>
        <v>sehr schwache Leistung</v>
      </c>
    </row>
    <row r="33" spans="1:8" ht="22.5" customHeight="1">
      <c r="A33" s="10">
        <v>30</v>
      </c>
      <c r="B33" s="18"/>
      <c r="C33" s="18"/>
      <c r="D33" s="19"/>
      <c r="E33" s="24"/>
      <c r="F33" s="30">
        <f t="shared" si="0"/>
      </c>
      <c r="G33" s="31">
        <f>LOOKUP(E33,Prozentrangtabelle!E$1:E$32000,Prozentrangtabelle!F$1:F$32000)</f>
        <v>0</v>
      </c>
      <c r="H33" s="32" t="str">
        <f t="shared" si="1"/>
        <v>sehr schwache Leistung</v>
      </c>
    </row>
    <row r="34" spans="1:8" ht="23.25" customHeight="1">
      <c r="A34" s="10">
        <v>31</v>
      </c>
      <c r="B34" s="18"/>
      <c r="C34" s="18"/>
      <c r="D34" s="19"/>
      <c r="E34" s="24"/>
      <c r="F34" s="30">
        <f t="shared" si="0"/>
      </c>
      <c r="G34" s="31">
        <f>LOOKUP(E34,Prozentrangtabelle!E$1:E$32000,Prozentrangtabelle!F$1:F$32000)</f>
        <v>0</v>
      </c>
      <c r="H34" s="32" t="str">
        <f t="shared" si="1"/>
        <v>sehr schwache Leistung</v>
      </c>
    </row>
    <row r="35" spans="1:8" ht="23.25" customHeight="1">
      <c r="A35" s="10">
        <v>32</v>
      </c>
      <c r="B35" s="18"/>
      <c r="C35" s="18"/>
      <c r="D35" s="19"/>
      <c r="E35" s="24"/>
      <c r="F35" s="30">
        <f t="shared" si="0"/>
      </c>
      <c r="G35" s="31">
        <f>LOOKUP(E35,Prozentrangtabelle!E$1:E$32000,Prozentrangtabelle!F$1:F$32000)</f>
        <v>0</v>
      </c>
      <c r="H35" s="32" t="str">
        <f t="shared" si="1"/>
        <v>sehr schwache Leistung</v>
      </c>
    </row>
    <row r="36" spans="5:7" ht="20.25">
      <c r="E36" s="26">
        <f>AVERAGE(E5:E35)</f>
        <v>24.571428571428573</v>
      </c>
      <c r="F36" s="26">
        <f>AVERAGE(F4:F35)</f>
        <v>4.287878787878789</v>
      </c>
      <c r="G36"/>
    </row>
  </sheetData>
  <sheetProtection selectLockedCells="1" selectUnlockedCells="1"/>
  <mergeCells count="2">
    <mergeCell ref="A1:H1"/>
    <mergeCell ref="A2:D2"/>
  </mergeCells>
  <printOptions horizontalCentered="1" verticalCentered="1"/>
  <pageMargins left="0.5402777777777777" right="0.7097222222222223" top="0.19652777777777777" bottom="0.19652777777777777" header="0.5118055555555555" footer="0.5118055555555555"/>
  <pageSetup fitToHeight="1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zoomScale="75" zoomScaleNormal="75" zoomScalePageLayoutView="0" workbookViewId="0" topLeftCell="A12">
      <selection activeCell="F36" sqref="F36"/>
    </sheetView>
  </sheetViews>
  <sheetFormatPr defaultColWidth="11.00390625" defaultRowHeight="12.75"/>
  <cols>
    <col min="1" max="1" width="3.00390625" style="1" customWidth="1"/>
    <col min="2" max="3" width="11.421875" style="1" customWidth="1"/>
    <col min="4" max="4" width="17.421875" style="2" customWidth="1"/>
    <col min="5" max="5" width="17.421875" style="3" customWidth="1"/>
    <col min="6" max="6" width="17.421875" style="4" customWidth="1"/>
    <col min="7" max="7" width="17.421875" style="3" customWidth="1"/>
    <col min="8" max="8" width="53.00390625" style="5" customWidth="1"/>
    <col min="9" max="14" width="10.140625" style="3" customWidth="1"/>
    <col min="15" max="58" width="11.421875" style="3" customWidth="1"/>
    <col min="59" max="16384" width="11.00390625" style="6" customWidth="1"/>
  </cols>
  <sheetData>
    <row r="1" spans="1:8" ht="24">
      <c r="A1" s="144" t="s">
        <v>10</v>
      </c>
      <c r="B1" s="144"/>
      <c r="C1" s="144"/>
      <c r="D1" s="144"/>
      <c r="E1" s="144"/>
      <c r="F1" s="144"/>
      <c r="G1" s="144"/>
      <c r="H1" s="144"/>
    </row>
    <row r="2" spans="1:8" ht="39.75" customHeight="1">
      <c r="A2" s="142" t="s">
        <v>1</v>
      </c>
      <c r="B2" s="142"/>
      <c r="C2" s="142"/>
      <c r="D2" s="142"/>
      <c r="E2" s="7"/>
      <c r="F2" s="8"/>
      <c r="G2" s="9"/>
      <c r="H2" s="9"/>
    </row>
    <row r="3" spans="1:42" ht="12.75">
      <c r="A3" s="10"/>
      <c r="B3" s="11" t="s">
        <v>2</v>
      </c>
      <c r="C3" s="11" t="s">
        <v>3</v>
      </c>
      <c r="D3" s="12" t="s">
        <v>4</v>
      </c>
      <c r="E3" s="13" t="s">
        <v>5</v>
      </c>
      <c r="F3" s="33" t="s">
        <v>6</v>
      </c>
      <c r="G3" s="34" t="s">
        <v>7</v>
      </c>
      <c r="H3" s="34" t="s">
        <v>8</v>
      </c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8" ht="23.25" customHeight="1">
      <c r="A4" s="10">
        <v>1</v>
      </c>
      <c r="B4" s="18"/>
      <c r="C4" s="18"/>
      <c r="D4" s="19"/>
      <c r="E4" s="20"/>
      <c r="F4" s="35">
        <f aca="true" t="shared" si="0" ref="F4:F35">IF(ISBLANK(E4),"",E4/5)</f>
      </c>
      <c r="G4" s="36">
        <f>LOOKUP(E4,Prozentrangtabelle!H$1:H$32000,Prozentrangtabelle!I$1:I$32000)</f>
        <v>0</v>
      </c>
      <c r="H4" s="37" t="str">
        <f aca="true" t="shared" si="1" ref="H4:H35">IF(G4&gt;=90,"sehr gute Leistung",IF(G4&gt;=75,"überdurchschnittliche Leistung",IF(G4&gt;=25,"durchschnittliche Leistung",IF(G4&gt;=11,"unterdurchschnittliche Leistung",IF(G4&gt;=6,"schwache Leistung","sehr schwache Leistung")))))</f>
        <v>sehr schwache Leistung</v>
      </c>
    </row>
    <row r="5" spans="1:8" ht="23.25" customHeight="1">
      <c r="A5" s="10">
        <v>2</v>
      </c>
      <c r="B5" s="18"/>
      <c r="C5" s="18"/>
      <c r="D5" s="19"/>
      <c r="E5" s="24"/>
      <c r="F5" s="35">
        <f t="shared" si="0"/>
      </c>
      <c r="G5" s="36">
        <f>LOOKUP(E5,Prozentrangtabelle!H$1:H$32000,Prozentrangtabelle!I$1:I$32000)</f>
        <v>0</v>
      </c>
      <c r="H5" s="37" t="str">
        <f t="shared" si="1"/>
        <v>sehr schwache Leistung</v>
      </c>
    </row>
    <row r="6" spans="1:8" ht="23.25" customHeight="1">
      <c r="A6" s="10">
        <v>3</v>
      </c>
      <c r="B6" s="18"/>
      <c r="C6" s="18"/>
      <c r="D6" s="19"/>
      <c r="E6" s="24"/>
      <c r="F6" s="35">
        <f t="shared" si="0"/>
      </c>
      <c r="G6" s="36">
        <f>LOOKUP(E6,Prozentrangtabelle!H$1:H$32000,Prozentrangtabelle!I$1:I$32000)</f>
        <v>0</v>
      </c>
      <c r="H6" s="37" t="str">
        <f t="shared" si="1"/>
        <v>sehr schwache Leistung</v>
      </c>
    </row>
    <row r="7" spans="1:8" ht="23.25" customHeight="1">
      <c r="A7" s="10">
        <v>4</v>
      </c>
      <c r="B7" s="18"/>
      <c r="C7" s="18"/>
      <c r="D7" s="19"/>
      <c r="E7" s="24"/>
      <c r="F7" s="35">
        <f t="shared" si="0"/>
      </c>
      <c r="G7" s="36">
        <f>LOOKUP(E7,Prozentrangtabelle!H$1:H$32000,Prozentrangtabelle!I$1:I$32000)</f>
        <v>0</v>
      </c>
      <c r="H7" s="37" t="str">
        <f t="shared" si="1"/>
        <v>sehr schwache Leistung</v>
      </c>
    </row>
    <row r="8" spans="1:8" ht="23.25" customHeight="1">
      <c r="A8" s="10">
        <v>5</v>
      </c>
      <c r="B8" s="18"/>
      <c r="C8" s="18"/>
      <c r="D8" s="19"/>
      <c r="E8" s="24"/>
      <c r="F8" s="35">
        <f t="shared" si="0"/>
      </c>
      <c r="G8" s="36">
        <f>LOOKUP(E8,Prozentrangtabelle!H$1:H$32000,Prozentrangtabelle!I$1:I$32000)</f>
        <v>0</v>
      </c>
      <c r="H8" s="37" t="str">
        <f t="shared" si="1"/>
        <v>sehr schwache Leistung</v>
      </c>
    </row>
    <row r="9" spans="1:8" ht="23.25" customHeight="1">
      <c r="A9" s="10">
        <v>6</v>
      </c>
      <c r="B9" s="25"/>
      <c r="C9" s="25"/>
      <c r="D9" s="19"/>
      <c r="E9" s="24"/>
      <c r="F9" s="35">
        <f t="shared" si="0"/>
      </c>
      <c r="G9" s="36">
        <f>LOOKUP(E9,Prozentrangtabelle!H$1:H$32000,Prozentrangtabelle!I$1:I$32000)</f>
        <v>0</v>
      </c>
      <c r="H9" s="37" t="str">
        <f t="shared" si="1"/>
        <v>sehr schwache Leistung</v>
      </c>
    </row>
    <row r="10" spans="1:8" ht="23.25" customHeight="1">
      <c r="A10" s="10">
        <v>7</v>
      </c>
      <c r="B10" s="18"/>
      <c r="C10" s="18"/>
      <c r="D10" s="19"/>
      <c r="E10" s="24"/>
      <c r="F10" s="35">
        <f t="shared" si="0"/>
      </c>
      <c r="G10" s="36">
        <f>LOOKUP(E10,Prozentrangtabelle!H$1:H$32000,Prozentrangtabelle!I$1:I$32000)</f>
        <v>0</v>
      </c>
      <c r="H10" s="37" t="str">
        <f t="shared" si="1"/>
        <v>sehr schwache Leistung</v>
      </c>
    </row>
    <row r="11" spans="1:8" ht="23.25" customHeight="1">
      <c r="A11" s="10">
        <v>8</v>
      </c>
      <c r="B11" s="18"/>
      <c r="C11" s="18"/>
      <c r="D11" s="19"/>
      <c r="E11" s="24"/>
      <c r="F11" s="35">
        <f t="shared" si="0"/>
      </c>
      <c r="G11" s="36">
        <f>LOOKUP(E11,Prozentrangtabelle!H$1:H$32000,Prozentrangtabelle!I$1:I$32000)</f>
        <v>0</v>
      </c>
      <c r="H11" s="37" t="str">
        <f t="shared" si="1"/>
        <v>sehr schwache Leistung</v>
      </c>
    </row>
    <row r="12" spans="1:8" ht="23.25" customHeight="1">
      <c r="A12" s="10">
        <v>9</v>
      </c>
      <c r="B12" s="18"/>
      <c r="C12" s="18"/>
      <c r="D12" s="19"/>
      <c r="E12" s="24"/>
      <c r="F12" s="35">
        <f t="shared" si="0"/>
      </c>
      <c r="G12" s="36">
        <f>LOOKUP(E12,Prozentrangtabelle!H$1:H$32000,Prozentrangtabelle!I$1:I$32000)</f>
        <v>0</v>
      </c>
      <c r="H12" s="37" t="str">
        <f t="shared" si="1"/>
        <v>sehr schwache Leistung</v>
      </c>
    </row>
    <row r="13" spans="1:8" ht="23.25" customHeight="1">
      <c r="A13" s="10">
        <v>10</v>
      </c>
      <c r="B13" s="18"/>
      <c r="C13" s="18"/>
      <c r="D13" s="19"/>
      <c r="E13" s="24"/>
      <c r="F13" s="35">
        <f t="shared" si="0"/>
      </c>
      <c r="G13" s="36">
        <f>LOOKUP(E13,Prozentrangtabelle!H$1:H$32000,Prozentrangtabelle!I$1:I$32000)</f>
        <v>0</v>
      </c>
      <c r="H13" s="37" t="str">
        <f t="shared" si="1"/>
        <v>sehr schwache Leistung</v>
      </c>
    </row>
    <row r="14" spans="1:8" ht="23.25" customHeight="1">
      <c r="A14" s="10">
        <v>11</v>
      </c>
      <c r="B14" s="18"/>
      <c r="C14" s="18"/>
      <c r="D14" s="19"/>
      <c r="E14" s="24"/>
      <c r="F14" s="35">
        <f t="shared" si="0"/>
      </c>
      <c r="G14" s="36">
        <f>LOOKUP(E14,Prozentrangtabelle!H$1:H$32000,Prozentrangtabelle!I$1:I$32000)</f>
        <v>0</v>
      </c>
      <c r="H14" s="37" t="str">
        <f t="shared" si="1"/>
        <v>sehr schwache Leistung</v>
      </c>
    </row>
    <row r="15" spans="1:8" ht="23.25" customHeight="1">
      <c r="A15" s="10">
        <v>12</v>
      </c>
      <c r="B15" s="18"/>
      <c r="C15" s="18"/>
      <c r="D15" s="19"/>
      <c r="E15" s="24"/>
      <c r="F15" s="35">
        <f t="shared" si="0"/>
      </c>
      <c r="G15" s="36">
        <f>LOOKUP(E15,Prozentrangtabelle!H$1:H$32000,Prozentrangtabelle!I$1:I$32000)</f>
        <v>0</v>
      </c>
      <c r="H15" s="37" t="str">
        <f t="shared" si="1"/>
        <v>sehr schwache Leistung</v>
      </c>
    </row>
    <row r="16" spans="1:8" ht="23.25" customHeight="1">
      <c r="A16" s="10">
        <v>13</v>
      </c>
      <c r="B16" s="18"/>
      <c r="C16" s="18"/>
      <c r="D16" s="19"/>
      <c r="E16" s="24"/>
      <c r="F16" s="35">
        <f t="shared" si="0"/>
      </c>
      <c r="G16" s="36">
        <f>LOOKUP(E16,Prozentrangtabelle!H$1:H$32000,Prozentrangtabelle!I$1:I$32000)</f>
        <v>0</v>
      </c>
      <c r="H16" s="37" t="str">
        <f t="shared" si="1"/>
        <v>sehr schwache Leistung</v>
      </c>
    </row>
    <row r="17" spans="1:8" ht="23.25" customHeight="1">
      <c r="A17" s="10">
        <v>14</v>
      </c>
      <c r="B17" s="18"/>
      <c r="C17" s="18"/>
      <c r="D17" s="19"/>
      <c r="E17" s="24"/>
      <c r="F17" s="35">
        <f t="shared" si="0"/>
      </c>
      <c r="G17" s="36">
        <f>LOOKUP(E17,Prozentrangtabelle!H$1:H$32000,Prozentrangtabelle!I$1:I$32000)</f>
        <v>0</v>
      </c>
      <c r="H17" s="37" t="str">
        <f t="shared" si="1"/>
        <v>sehr schwache Leistung</v>
      </c>
    </row>
    <row r="18" spans="1:8" ht="23.25" customHeight="1">
      <c r="A18" s="10">
        <v>15</v>
      </c>
      <c r="B18" s="18"/>
      <c r="C18" s="18"/>
      <c r="D18" s="19"/>
      <c r="E18" s="24"/>
      <c r="F18" s="35">
        <f t="shared" si="0"/>
      </c>
      <c r="G18" s="36">
        <f>LOOKUP(E18,Prozentrangtabelle!H$1:H$32000,Prozentrangtabelle!I$1:I$32000)</f>
        <v>0</v>
      </c>
      <c r="H18" s="37" t="str">
        <f t="shared" si="1"/>
        <v>sehr schwache Leistung</v>
      </c>
    </row>
    <row r="19" spans="1:8" ht="23.25" customHeight="1">
      <c r="A19" s="10">
        <v>16</v>
      </c>
      <c r="B19" s="18"/>
      <c r="C19" s="18"/>
      <c r="D19" s="19"/>
      <c r="E19" s="24"/>
      <c r="F19" s="35">
        <f t="shared" si="0"/>
      </c>
      <c r="G19" s="36">
        <f>LOOKUP(E19,Prozentrangtabelle!H$1:H$32000,Prozentrangtabelle!I$1:I$32000)</f>
        <v>0</v>
      </c>
      <c r="H19" s="37" t="str">
        <f t="shared" si="1"/>
        <v>sehr schwache Leistung</v>
      </c>
    </row>
    <row r="20" spans="1:8" ht="23.25" customHeight="1">
      <c r="A20" s="10">
        <v>17</v>
      </c>
      <c r="B20" s="18"/>
      <c r="C20" s="18"/>
      <c r="D20" s="19"/>
      <c r="E20" s="24"/>
      <c r="F20" s="35">
        <f t="shared" si="0"/>
      </c>
      <c r="G20" s="36">
        <f>LOOKUP(E20,Prozentrangtabelle!H$1:H$32000,Prozentrangtabelle!I$1:I$32000)</f>
        <v>0</v>
      </c>
      <c r="H20" s="37" t="str">
        <f t="shared" si="1"/>
        <v>sehr schwache Leistung</v>
      </c>
    </row>
    <row r="21" spans="1:8" ht="23.25" customHeight="1">
      <c r="A21" s="10">
        <v>18</v>
      </c>
      <c r="B21" s="18"/>
      <c r="C21" s="18"/>
      <c r="D21" s="19"/>
      <c r="E21" s="24"/>
      <c r="F21" s="35">
        <f t="shared" si="0"/>
      </c>
      <c r="G21" s="36">
        <f>LOOKUP(E21,Prozentrangtabelle!H$1:H$32000,Prozentrangtabelle!I$1:I$32000)</f>
        <v>0</v>
      </c>
      <c r="H21" s="37" t="str">
        <f t="shared" si="1"/>
        <v>sehr schwache Leistung</v>
      </c>
    </row>
    <row r="22" spans="1:8" ht="23.25" customHeight="1">
      <c r="A22" s="10">
        <v>19</v>
      </c>
      <c r="B22" s="18"/>
      <c r="C22" s="18"/>
      <c r="D22" s="19"/>
      <c r="E22" s="24"/>
      <c r="F22" s="35">
        <f t="shared" si="0"/>
      </c>
      <c r="G22" s="36">
        <f>LOOKUP(E22,Prozentrangtabelle!H$1:H$32000,Prozentrangtabelle!I$1:I$32000)</f>
        <v>0</v>
      </c>
      <c r="H22" s="37" t="str">
        <f t="shared" si="1"/>
        <v>sehr schwache Leistung</v>
      </c>
    </row>
    <row r="23" spans="1:8" ht="23.25" customHeight="1">
      <c r="A23" s="10">
        <v>20</v>
      </c>
      <c r="B23" s="18"/>
      <c r="C23" s="18"/>
      <c r="D23" s="19"/>
      <c r="E23" s="24"/>
      <c r="F23" s="35">
        <f t="shared" si="0"/>
      </c>
      <c r="G23" s="36">
        <f>LOOKUP(E23,Prozentrangtabelle!H$1:H$32000,Prozentrangtabelle!I$1:I$32000)</f>
        <v>0</v>
      </c>
      <c r="H23" s="37" t="str">
        <f t="shared" si="1"/>
        <v>sehr schwache Leistung</v>
      </c>
    </row>
    <row r="24" spans="1:8" ht="23.25" customHeight="1">
      <c r="A24" s="10">
        <v>21</v>
      </c>
      <c r="B24" s="18"/>
      <c r="C24" s="18"/>
      <c r="D24" s="19"/>
      <c r="E24" s="24"/>
      <c r="F24" s="35">
        <f t="shared" si="0"/>
      </c>
      <c r="G24" s="36">
        <f>LOOKUP(E24,Prozentrangtabelle!H$1:H$32000,Prozentrangtabelle!I$1:I$32000)</f>
        <v>0</v>
      </c>
      <c r="H24" s="37" t="str">
        <f t="shared" si="1"/>
        <v>sehr schwache Leistung</v>
      </c>
    </row>
    <row r="25" spans="1:8" ht="23.25" customHeight="1">
      <c r="A25" s="10">
        <v>22</v>
      </c>
      <c r="B25" s="18"/>
      <c r="C25" s="18"/>
      <c r="D25" s="19"/>
      <c r="E25" s="24"/>
      <c r="F25" s="35">
        <f t="shared" si="0"/>
      </c>
      <c r="G25" s="36">
        <f>LOOKUP(E25,Prozentrangtabelle!H$1:H$32000,Prozentrangtabelle!I$1:I$32000)</f>
        <v>0</v>
      </c>
      <c r="H25" s="37" t="str">
        <f t="shared" si="1"/>
        <v>sehr schwache Leistung</v>
      </c>
    </row>
    <row r="26" spans="1:8" ht="23.25" customHeight="1">
      <c r="A26" s="10">
        <v>23</v>
      </c>
      <c r="B26" s="18"/>
      <c r="C26" s="18"/>
      <c r="D26" s="19"/>
      <c r="E26" s="24"/>
      <c r="F26" s="35">
        <f t="shared" si="0"/>
      </c>
      <c r="G26" s="36">
        <f>LOOKUP(E26,Prozentrangtabelle!H$1:H$32000,Prozentrangtabelle!I$1:I$32000)</f>
        <v>0</v>
      </c>
      <c r="H26" s="37" t="str">
        <f t="shared" si="1"/>
        <v>sehr schwache Leistung</v>
      </c>
    </row>
    <row r="27" spans="1:8" ht="23.25" customHeight="1">
      <c r="A27" s="10">
        <v>24</v>
      </c>
      <c r="B27" s="18"/>
      <c r="C27" s="18"/>
      <c r="D27" s="19"/>
      <c r="E27" s="24"/>
      <c r="F27" s="35">
        <f t="shared" si="0"/>
      </c>
      <c r="G27" s="36">
        <f>LOOKUP(E27,Prozentrangtabelle!H$1:H$32000,Prozentrangtabelle!I$1:I$32000)</f>
        <v>0</v>
      </c>
      <c r="H27" s="37" t="str">
        <f t="shared" si="1"/>
        <v>sehr schwache Leistung</v>
      </c>
    </row>
    <row r="28" spans="1:8" ht="23.25" customHeight="1">
      <c r="A28" s="10">
        <v>25</v>
      </c>
      <c r="B28" s="18"/>
      <c r="C28" s="18"/>
      <c r="D28" s="19"/>
      <c r="E28" s="24"/>
      <c r="F28" s="35">
        <f t="shared" si="0"/>
      </c>
      <c r="G28" s="36">
        <f>LOOKUP(E28,Prozentrangtabelle!H$1:H$32000,Prozentrangtabelle!I$1:I$32000)</f>
        <v>0</v>
      </c>
      <c r="H28" s="37" t="str">
        <f t="shared" si="1"/>
        <v>sehr schwache Leistung</v>
      </c>
    </row>
    <row r="29" spans="1:8" ht="23.25" customHeight="1">
      <c r="A29" s="10">
        <v>26</v>
      </c>
      <c r="B29" s="18"/>
      <c r="C29" s="18"/>
      <c r="D29" s="19"/>
      <c r="E29" s="24"/>
      <c r="F29" s="35">
        <f t="shared" si="0"/>
      </c>
      <c r="G29" s="36">
        <f>LOOKUP(E29,Prozentrangtabelle!H$1:H$32000,Prozentrangtabelle!I$1:I$32000)</f>
        <v>0</v>
      </c>
      <c r="H29" s="37" t="str">
        <f t="shared" si="1"/>
        <v>sehr schwache Leistung</v>
      </c>
    </row>
    <row r="30" spans="1:8" ht="23.25" customHeight="1">
      <c r="A30" s="10">
        <v>27</v>
      </c>
      <c r="B30" s="18"/>
      <c r="C30" s="18"/>
      <c r="D30" s="19"/>
      <c r="E30" s="24"/>
      <c r="F30" s="35">
        <f t="shared" si="0"/>
      </c>
      <c r="G30" s="36">
        <f>LOOKUP(E30,Prozentrangtabelle!H$1:H$32000,Prozentrangtabelle!I$1:I$32000)</f>
        <v>0</v>
      </c>
      <c r="H30" s="37" t="str">
        <f t="shared" si="1"/>
        <v>sehr schwache Leistung</v>
      </c>
    </row>
    <row r="31" spans="1:8" ht="23.25" customHeight="1">
      <c r="A31" s="10">
        <v>28</v>
      </c>
      <c r="B31" s="18"/>
      <c r="C31" s="18"/>
      <c r="D31" s="19"/>
      <c r="E31" s="24"/>
      <c r="F31" s="35">
        <f t="shared" si="0"/>
      </c>
      <c r="G31" s="36">
        <f>LOOKUP(E31,Prozentrangtabelle!H$1:H$32000,Prozentrangtabelle!I$1:I$32000)</f>
        <v>0</v>
      </c>
      <c r="H31" s="37" t="str">
        <f t="shared" si="1"/>
        <v>sehr schwache Leistung</v>
      </c>
    </row>
    <row r="32" spans="1:8" ht="23.25" customHeight="1">
      <c r="A32" s="10">
        <v>29</v>
      </c>
      <c r="B32" s="18"/>
      <c r="C32" s="18"/>
      <c r="D32" s="19"/>
      <c r="E32" s="24"/>
      <c r="F32" s="35">
        <f t="shared" si="0"/>
      </c>
      <c r="G32" s="36">
        <f>LOOKUP(E32,Prozentrangtabelle!H$1:H$32000,Prozentrangtabelle!I$1:I$32000)</f>
        <v>0</v>
      </c>
      <c r="H32" s="37" t="str">
        <f t="shared" si="1"/>
        <v>sehr schwache Leistung</v>
      </c>
    </row>
    <row r="33" spans="1:8" ht="23.25" customHeight="1">
      <c r="A33" s="10">
        <v>30</v>
      </c>
      <c r="B33" s="18"/>
      <c r="C33" s="18"/>
      <c r="D33" s="19"/>
      <c r="E33" s="24"/>
      <c r="F33" s="35">
        <f t="shared" si="0"/>
      </c>
      <c r="G33" s="36">
        <f>LOOKUP(E33,Prozentrangtabelle!H$1:H$32000,Prozentrangtabelle!I$1:I$32000)</f>
        <v>0</v>
      </c>
      <c r="H33" s="37" t="str">
        <f t="shared" si="1"/>
        <v>sehr schwache Leistung</v>
      </c>
    </row>
    <row r="34" spans="1:8" ht="23.25" customHeight="1">
      <c r="A34" s="10">
        <v>31</v>
      </c>
      <c r="B34" s="18"/>
      <c r="C34" s="18"/>
      <c r="D34" s="19"/>
      <c r="E34" s="24"/>
      <c r="F34" s="35">
        <f t="shared" si="0"/>
      </c>
      <c r="G34" s="36">
        <f>LOOKUP(E34,Prozentrangtabelle!H$1:H$32000,Prozentrangtabelle!I$1:I$32000)</f>
        <v>0</v>
      </c>
      <c r="H34" s="37" t="str">
        <f t="shared" si="1"/>
        <v>sehr schwache Leistung</v>
      </c>
    </row>
    <row r="35" spans="1:8" ht="23.25" customHeight="1">
      <c r="A35" s="10">
        <v>32</v>
      </c>
      <c r="B35" s="18"/>
      <c r="C35" s="18"/>
      <c r="D35" s="19"/>
      <c r="E35" s="24"/>
      <c r="F35" s="35">
        <f t="shared" si="0"/>
      </c>
      <c r="G35" s="36">
        <f>LOOKUP(E35,Prozentrangtabelle!H$1:H$32000,Prozentrangtabelle!I$1:I$32000)</f>
        <v>0</v>
      </c>
      <c r="H35" s="37" t="str">
        <f t="shared" si="1"/>
        <v>sehr schwache Leistung</v>
      </c>
    </row>
    <row r="36" spans="5:7" ht="20.25">
      <c r="E36" s="26" t="e">
        <f>AVERAGE(E5:E35)</f>
        <v>#DIV/0!</v>
      </c>
      <c r="F36" s="26" t="e">
        <f>AVERAGE(F4:F35)</f>
        <v>#DIV/0!</v>
      </c>
      <c r="G36" s="38"/>
    </row>
  </sheetData>
  <sheetProtection selectLockedCells="1" selectUnlockedCells="1"/>
  <mergeCells count="2">
    <mergeCell ref="A1:H1"/>
    <mergeCell ref="A2:D2"/>
  </mergeCells>
  <printOptions horizontalCentered="1" verticalCentered="1"/>
  <pageMargins left="0.5402777777777777" right="0.7097222222222223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6"/>
  <sheetViews>
    <sheetView zoomScale="75" zoomScaleNormal="75" zoomScalePageLayoutView="0" workbookViewId="0" topLeftCell="A2">
      <selection activeCell="F2" sqref="F2"/>
    </sheetView>
  </sheetViews>
  <sheetFormatPr defaultColWidth="11.00390625" defaultRowHeight="12.75"/>
  <cols>
    <col min="1" max="1" width="3.00390625" style="1" customWidth="1"/>
    <col min="2" max="3" width="11.421875" style="1" customWidth="1"/>
    <col min="4" max="4" width="17.421875" style="2" customWidth="1"/>
    <col min="5" max="5" width="17.421875" style="3" customWidth="1"/>
    <col min="6" max="6" width="17.421875" style="4" customWidth="1"/>
    <col min="7" max="7" width="17.421875" style="3" customWidth="1"/>
    <col min="8" max="8" width="53.00390625" style="3" customWidth="1"/>
    <col min="9" max="14" width="10.140625" style="3" customWidth="1"/>
    <col min="15" max="58" width="11.421875" style="3" customWidth="1"/>
    <col min="59" max="16384" width="11.00390625" style="6" customWidth="1"/>
  </cols>
  <sheetData>
    <row r="1" spans="1:58" s="40" customFormat="1" ht="24">
      <c r="A1" s="145" t="s">
        <v>11</v>
      </c>
      <c r="B1" s="145"/>
      <c r="C1" s="145"/>
      <c r="D1" s="145"/>
      <c r="E1" s="145"/>
      <c r="F1" s="145"/>
      <c r="G1" s="145"/>
      <c r="H1" s="145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s="40" customFormat="1" ht="39.75" customHeight="1">
      <c r="A2" s="146" t="s">
        <v>1</v>
      </c>
      <c r="B2" s="146"/>
      <c r="C2" s="146"/>
      <c r="D2" s="146"/>
      <c r="E2" s="7"/>
      <c r="F2" s="41"/>
      <c r="G2" s="42"/>
      <c r="H2" s="4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</row>
    <row r="3" spans="1:58" s="40" customFormat="1" ht="12.75">
      <c r="A3" s="44"/>
      <c r="B3" s="45" t="s">
        <v>2</v>
      </c>
      <c r="C3" s="45" t="s">
        <v>3</v>
      </c>
      <c r="D3" s="46" t="s">
        <v>4</v>
      </c>
      <c r="E3" s="47" t="s">
        <v>5</v>
      </c>
      <c r="F3" s="48" t="s">
        <v>6</v>
      </c>
      <c r="G3" s="49" t="s">
        <v>7</v>
      </c>
      <c r="H3" s="49" t="s">
        <v>12</v>
      </c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</row>
    <row r="4" spans="1:58" s="40" customFormat="1" ht="23.25" customHeight="1">
      <c r="A4" s="44">
        <v>1</v>
      </c>
      <c r="B4" s="18" t="s">
        <v>35</v>
      </c>
      <c r="C4" s="18" t="s">
        <v>36</v>
      </c>
      <c r="D4" s="19">
        <v>50</v>
      </c>
      <c r="E4" s="20">
        <v>50</v>
      </c>
      <c r="F4" s="52">
        <f aca="true" t="shared" si="0" ref="F4:F35">IF(ISBLANK(E4),"",E4/4)</f>
        <v>12.5</v>
      </c>
      <c r="G4" s="53">
        <f>LOOKUP(E4,Prozentrangtabelle!K$1:K$32000,Prozentrangtabelle!L$1:L$32000)</f>
        <v>95</v>
      </c>
      <c r="H4" s="54" t="str">
        <f aca="true" t="shared" si="1" ref="H4:H35">IF(G4&gt;=90,"sehr gute Leistung",IF(G4&gt;=75,"überdurchschnittliche Leistung",IF(G4&gt;=25,"durchschnittliche Leistung",IF(G4&gt;=11,"unterdurchschnittliche Leistung",IF(G4&gt;=6,"schwache Leistung","sehr schwache Leistung")))))</f>
        <v>sehr gute Leistung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1:58" s="40" customFormat="1" ht="23.25" customHeight="1">
      <c r="A5" s="44">
        <v>2</v>
      </c>
      <c r="B5" s="18"/>
      <c r="C5" s="18"/>
      <c r="D5" s="19"/>
      <c r="E5" s="24"/>
      <c r="F5" s="52">
        <f t="shared" si="0"/>
      </c>
      <c r="G5" s="53">
        <f>LOOKUP(E5,Prozentrangtabelle!K$1:K$32000,Prozentrangtabelle!L$1:L$32000)</f>
        <v>0</v>
      </c>
      <c r="H5" s="54" t="str">
        <f t="shared" si="1"/>
        <v>sehr schwache Leistung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58" s="40" customFormat="1" ht="23.25" customHeight="1">
      <c r="A6" s="44">
        <v>3</v>
      </c>
      <c r="B6" s="18"/>
      <c r="C6" s="18"/>
      <c r="D6" s="19"/>
      <c r="E6" s="24"/>
      <c r="F6" s="52">
        <f t="shared" si="0"/>
      </c>
      <c r="G6" s="53">
        <f>LOOKUP(E6,Prozentrangtabelle!K$1:K$32000,Prozentrangtabelle!L$1:L$32000)</f>
        <v>0</v>
      </c>
      <c r="H6" s="54" t="str">
        <f t="shared" si="1"/>
        <v>sehr schwache Leistung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58" s="40" customFormat="1" ht="23.25" customHeight="1">
      <c r="A7" s="44">
        <v>4</v>
      </c>
      <c r="B7" s="18"/>
      <c r="C7" s="18"/>
      <c r="D7" s="19"/>
      <c r="E7" s="24"/>
      <c r="F7" s="52">
        <f t="shared" si="0"/>
      </c>
      <c r="G7" s="53">
        <f>LOOKUP(E7,Prozentrangtabelle!K$1:K$32000,Prozentrangtabelle!L$1:L$32000)</f>
        <v>0</v>
      </c>
      <c r="H7" s="54" t="str">
        <f t="shared" si="1"/>
        <v>sehr schwache Leistung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</row>
    <row r="8" spans="1:58" s="40" customFormat="1" ht="23.25" customHeight="1">
      <c r="A8" s="44">
        <v>5</v>
      </c>
      <c r="B8" s="18"/>
      <c r="C8" s="18"/>
      <c r="D8" s="19"/>
      <c r="E8" s="24"/>
      <c r="F8" s="52">
        <f t="shared" si="0"/>
      </c>
      <c r="G8" s="53">
        <f>LOOKUP(E8,Prozentrangtabelle!K$1:K$32000,Prozentrangtabelle!L$1:L$32000)</f>
        <v>0</v>
      </c>
      <c r="H8" s="54" t="str">
        <f t="shared" si="1"/>
        <v>sehr schwache Leistung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58" s="40" customFormat="1" ht="23.25" customHeight="1">
      <c r="A9" s="44">
        <v>6</v>
      </c>
      <c r="B9" s="25"/>
      <c r="C9" s="25"/>
      <c r="D9" s="19"/>
      <c r="E9" s="24"/>
      <c r="F9" s="52">
        <f t="shared" si="0"/>
      </c>
      <c r="G9" s="53">
        <f>LOOKUP(E9,Prozentrangtabelle!K$1:K$32000,Prozentrangtabelle!L$1:L$32000)</f>
        <v>0</v>
      </c>
      <c r="H9" s="54" t="str">
        <f t="shared" si="1"/>
        <v>sehr schwache Leistung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58" s="40" customFormat="1" ht="23.25" customHeight="1">
      <c r="A10" s="44">
        <v>7</v>
      </c>
      <c r="B10" s="18"/>
      <c r="C10" s="18"/>
      <c r="D10" s="19"/>
      <c r="E10" s="24"/>
      <c r="F10" s="52">
        <f t="shared" si="0"/>
      </c>
      <c r="G10" s="53">
        <f>LOOKUP(E10,Prozentrangtabelle!K$1:K$32000,Prozentrangtabelle!L$1:L$32000)</f>
        <v>0</v>
      </c>
      <c r="H10" s="54" t="str">
        <f t="shared" si="1"/>
        <v>sehr schwache Leistung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s="40" customFormat="1" ht="23.25" customHeight="1">
      <c r="A11" s="44">
        <v>8</v>
      </c>
      <c r="B11" s="18"/>
      <c r="C11" s="18"/>
      <c r="D11" s="19"/>
      <c r="E11" s="24"/>
      <c r="F11" s="52">
        <f t="shared" si="0"/>
      </c>
      <c r="G11" s="53">
        <f>LOOKUP(E11,Prozentrangtabelle!K$1:K$32000,Prozentrangtabelle!L$1:L$32000)</f>
        <v>0</v>
      </c>
      <c r="H11" s="54" t="str">
        <f t="shared" si="1"/>
        <v>sehr schwache Leistung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</row>
    <row r="12" spans="1:58" s="40" customFormat="1" ht="23.25" customHeight="1">
      <c r="A12" s="44">
        <v>9</v>
      </c>
      <c r="B12" s="18"/>
      <c r="C12" s="18"/>
      <c r="D12" s="19"/>
      <c r="E12" s="24"/>
      <c r="F12" s="52">
        <f t="shared" si="0"/>
      </c>
      <c r="G12" s="53">
        <f>LOOKUP(E12,Prozentrangtabelle!K$1:K$32000,Prozentrangtabelle!L$1:L$32000)</f>
        <v>0</v>
      </c>
      <c r="H12" s="54" t="str">
        <f t="shared" si="1"/>
        <v>sehr schwache Leistung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</row>
    <row r="13" spans="1:58" s="40" customFormat="1" ht="23.25" customHeight="1">
      <c r="A13" s="44">
        <v>10</v>
      </c>
      <c r="B13" s="18"/>
      <c r="C13" s="18"/>
      <c r="D13" s="19"/>
      <c r="E13" s="24"/>
      <c r="F13" s="52">
        <f t="shared" si="0"/>
      </c>
      <c r="G13" s="53">
        <f>LOOKUP(E13,Prozentrangtabelle!K$1:K$32000,Prozentrangtabelle!L$1:L$32000)</f>
        <v>0</v>
      </c>
      <c r="H13" s="54" t="str">
        <f t="shared" si="1"/>
        <v>sehr schwache Leistung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</row>
    <row r="14" spans="1:58" s="40" customFormat="1" ht="23.25" customHeight="1">
      <c r="A14" s="44">
        <v>11</v>
      </c>
      <c r="B14" s="18"/>
      <c r="C14" s="18"/>
      <c r="D14" s="19"/>
      <c r="E14" s="24"/>
      <c r="F14" s="52">
        <f t="shared" si="0"/>
      </c>
      <c r="G14" s="53">
        <f>LOOKUP(E14,Prozentrangtabelle!K$1:K$32000,Prozentrangtabelle!L$1:L$32000)</f>
        <v>0</v>
      </c>
      <c r="H14" s="54" t="str">
        <f t="shared" si="1"/>
        <v>sehr schwache Leistung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</row>
    <row r="15" spans="1:58" s="40" customFormat="1" ht="23.25" customHeight="1">
      <c r="A15" s="44">
        <v>12</v>
      </c>
      <c r="B15" s="18"/>
      <c r="C15" s="18"/>
      <c r="D15" s="19"/>
      <c r="E15" s="24"/>
      <c r="F15" s="52">
        <f t="shared" si="0"/>
      </c>
      <c r="G15" s="53">
        <f>LOOKUP(E15,Prozentrangtabelle!K$1:K$32000,Prozentrangtabelle!L$1:L$32000)</f>
        <v>0</v>
      </c>
      <c r="H15" s="54" t="str">
        <f t="shared" si="1"/>
        <v>sehr schwache Leistung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</row>
    <row r="16" spans="1:58" s="40" customFormat="1" ht="23.25" customHeight="1">
      <c r="A16" s="44">
        <v>13</v>
      </c>
      <c r="B16" s="18"/>
      <c r="C16" s="18"/>
      <c r="D16" s="19"/>
      <c r="E16" s="24"/>
      <c r="F16" s="52">
        <f t="shared" si="0"/>
      </c>
      <c r="G16" s="53">
        <f>LOOKUP(E16,Prozentrangtabelle!K$1:K$32000,Prozentrangtabelle!L$1:L$32000)</f>
        <v>0</v>
      </c>
      <c r="H16" s="54" t="str">
        <f t="shared" si="1"/>
        <v>sehr schwache Leistung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</row>
    <row r="17" spans="1:58" s="40" customFormat="1" ht="23.25" customHeight="1">
      <c r="A17" s="44">
        <v>14</v>
      </c>
      <c r="B17" s="18"/>
      <c r="C17" s="18"/>
      <c r="D17" s="19"/>
      <c r="E17" s="24"/>
      <c r="F17" s="52">
        <f t="shared" si="0"/>
      </c>
      <c r="G17" s="53">
        <f>LOOKUP(E17,Prozentrangtabelle!K$1:K$32000,Prozentrangtabelle!L$1:L$32000)</f>
        <v>0</v>
      </c>
      <c r="H17" s="54" t="str">
        <f t="shared" si="1"/>
        <v>sehr schwache Leistung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</row>
    <row r="18" spans="1:58" s="40" customFormat="1" ht="23.25" customHeight="1">
      <c r="A18" s="44">
        <v>15</v>
      </c>
      <c r="B18" s="18"/>
      <c r="C18" s="18"/>
      <c r="D18" s="19"/>
      <c r="E18" s="24"/>
      <c r="F18" s="52">
        <f t="shared" si="0"/>
      </c>
      <c r="G18" s="53">
        <f>LOOKUP(E18,Prozentrangtabelle!K$1:K$32000,Prozentrangtabelle!L$1:L$32000)</f>
        <v>0</v>
      </c>
      <c r="H18" s="54" t="str">
        <f t="shared" si="1"/>
        <v>sehr schwache Leistung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</row>
    <row r="19" spans="1:58" s="40" customFormat="1" ht="23.25" customHeight="1">
      <c r="A19" s="44">
        <v>16</v>
      </c>
      <c r="B19" s="18"/>
      <c r="C19" s="18"/>
      <c r="D19" s="19"/>
      <c r="E19" s="24"/>
      <c r="F19" s="52">
        <f t="shared" si="0"/>
      </c>
      <c r="G19" s="53">
        <f>LOOKUP(E19,Prozentrangtabelle!K$1:K$32000,Prozentrangtabelle!L$1:L$32000)</f>
        <v>0</v>
      </c>
      <c r="H19" s="54" t="str">
        <f t="shared" si="1"/>
        <v>sehr schwache Leistung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</row>
    <row r="20" spans="1:58" s="40" customFormat="1" ht="23.25" customHeight="1">
      <c r="A20" s="44">
        <v>17</v>
      </c>
      <c r="B20" s="18"/>
      <c r="C20" s="18"/>
      <c r="D20" s="19"/>
      <c r="E20" s="24"/>
      <c r="F20" s="52">
        <f t="shared" si="0"/>
      </c>
      <c r="G20" s="53">
        <f>LOOKUP(E20,Prozentrangtabelle!K$1:K$32000,Prozentrangtabelle!L$1:L$32000)</f>
        <v>0</v>
      </c>
      <c r="H20" s="54" t="str">
        <f t="shared" si="1"/>
        <v>sehr schwache Leistung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</row>
    <row r="21" spans="1:58" s="40" customFormat="1" ht="23.25" customHeight="1">
      <c r="A21" s="44">
        <v>18</v>
      </c>
      <c r="B21" s="18"/>
      <c r="C21" s="18"/>
      <c r="D21" s="19"/>
      <c r="E21" s="24"/>
      <c r="F21" s="52">
        <f t="shared" si="0"/>
      </c>
      <c r="G21" s="53">
        <f>LOOKUP(E21,Prozentrangtabelle!K$1:K$32000,Prozentrangtabelle!L$1:L$32000)</f>
        <v>0</v>
      </c>
      <c r="H21" s="54" t="str">
        <f t="shared" si="1"/>
        <v>sehr schwache Leistung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</row>
    <row r="22" spans="1:58" s="40" customFormat="1" ht="23.25" customHeight="1">
      <c r="A22" s="44">
        <v>19</v>
      </c>
      <c r="B22" s="18"/>
      <c r="C22" s="18"/>
      <c r="D22" s="19"/>
      <c r="E22" s="24"/>
      <c r="F22" s="52">
        <f t="shared" si="0"/>
      </c>
      <c r="G22" s="53">
        <f>LOOKUP(E22,Prozentrangtabelle!K$1:K$32000,Prozentrangtabelle!L$1:L$32000)</f>
        <v>0</v>
      </c>
      <c r="H22" s="54" t="str">
        <f t="shared" si="1"/>
        <v>sehr schwache Leistung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</row>
    <row r="23" spans="1:58" s="40" customFormat="1" ht="23.25" customHeight="1">
      <c r="A23" s="44">
        <v>20</v>
      </c>
      <c r="B23" s="18"/>
      <c r="C23" s="18"/>
      <c r="D23" s="19"/>
      <c r="E23" s="24"/>
      <c r="F23" s="52">
        <f t="shared" si="0"/>
      </c>
      <c r="G23" s="53">
        <f>LOOKUP(E23,Prozentrangtabelle!K$1:K$32000,Prozentrangtabelle!L$1:L$32000)</f>
        <v>0</v>
      </c>
      <c r="H23" s="54" t="str">
        <f t="shared" si="1"/>
        <v>sehr schwache Leistung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</row>
    <row r="24" spans="1:58" s="40" customFormat="1" ht="23.25" customHeight="1">
      <c r="A24" s="44">
        <v>21</v>
      </c>
      <c r="B24" s="18"/>
      <c r="C24" s="18"/>
      <c r="D24" s="19"/>
      <c r="E24" s="24"/>
      <c r="F24" s="52">
        <f t="shared" si="0"/>
      </c>
      <c r="G24" s="53">
        <f>LOOKUP(E24,Prozentrangtabelle!K$1:K$32000,Prozentrangtabelle!L$1:L$32000)</f>
        <v>0</v>
      </c>
      <c r="H24" s="54" t="str">
        <f t="shared" si="1"/>
        <v>sehr schwache Leistung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</row>
    <row r="25" spans="1:58" s="40" customFormat="1" ht="23.25" customHeight="1">
      <c r="A25" s="44">
        <v>22</v>
      </c>
      <c r="B25" s="18"/>
      <c r="C25" s="18"/>
      <c r="D25" s="19"/>
      <c r="E25" s="24"/>
      <c r="F25" s="52">
        <f t="shared" si="0"/>
      </c>
      <c r="G25" s="53">
        <f>LOOKUP(E25,Prozentrangtabelle!K$1:K$32000,Prozentrangtabelle!L$1:L$32000)</f>
        <v>0</v>
      </c>
      <c r="H25" s="54" t="str">
        <f t="shared" si="1"/>
        <v>sehr schwache Leistung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</row>
    <row r="26" spans="1:58" s="40" customFormat="1" ht="23.25" customHeight="1">
      <c r="A26" s="44">
        <v>23</v>
      </c>
      <c r="B26" s="18"/>
      <c r="C26" s="18"/>
      <c r="D26" s="19"/>
      <c r="E26" s="24"/>
      <c r="F26" s="52">
        <f t="shared" si="0"/>
      </c>
      <c r="G26" s="53">
        <f>LOOKUP(E26,Prozentrangtabelle!K$1:K$32000,Prozentrangtabelle!L$1:L$32000)</f>
        <v>0</v>
      </c>
      <c r="H26" s="54" t="str">
        <f t="shared" si="1"/>
        <v>sehr schwache Leistung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</row>
    <row r="27" spans="1:58" s="40" customFormat="1" ht="23.25" customHeight="1">
      <c r="A27" s="44">
        <v>24</v>
      </c>
      <c r="B27" s="18"/>
      <c r="C27" s="18"/>
      <c r="D27" s="19"/>
      <c r="E27" s="24"/>
      <c r="F27" s="52">
        <f t="shared" si="0"/>
      </c>
      <c r="G27" s="53">
        <f>LOOKUP(E27,Prozentrangtabelle!K$1:K$32000,Prozentrangtabelle!L$1:L$32000)</f>
        <v>0</v>
      </c>
      <c r="H27" s="54" t="str">
        <f t="shared" si="1"/>
        <v>sehr schwache Leistung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</row>
    <row r="28" spans="1:58" s="40" customFormat="1" ht="23.25" customHeight="1">
      <c r="A28" s="44">
        <v>25</v>
      </c>
      <c r="B28" s="18"/>
      <c r="C28" s="18"/>
      <c r="D28" s="19"/>
      <c r="E28" s="24"/>
      <c r="F28" s="52">
        <f t="shared" si="0"/>
      </c>
      <c r="G28" s="53">
        <f>LOOKUP(E28,Prozentrangtabelle!K$1:K$32000,Prozentrangtabelle!L$1:L$32000)</f>
        <v>0</v>
      </c>
      <c r="H28" s="54" t="str">
        <f t="shared" si="1"/>
        <v>sehr schwache Leistung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</row>
    <row r="29" spans="1:58" s="40" customFormat="1" ht="23.25" customHeight="1">
      <c r="A29" s="44">
        <v>26</v>
      </c>
      <c r="B29" s="18"/>
      <c r="C29" s="18"/>
      <c r="D29" s="19"/>
      <c r="E29" s="24"/>
      <c r="F29" s="52">
        <f t="shared" si="0"/>
      </c>
      <c r="G29" s="53">
        <f>LOOKUP(E29,Prozentrangtabelle!K$1:K$32000,Prozentrangtabelle!L$1:L$32000)</f>
        <v>0</v>
      </c>
      <c r="H29" s="54" t="str">
        <f t="shared" si="1"/>
        <v>sehr schwache Leistung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</row>
    <row r="30" spans="1:58" s="40" customFormat="1" ht="23.25" customHeight="1">
      <c r="A30" s="44">
        <v>27</v>
      </c>
      <c r="B30" s="18"/>
      <c r="C30" s="18"/>
      <c r="D30" s="19"/>
      <c r="E30" s="24"/>
      <c r="F30" s="52">
        <f t="shared" si="0"/>
      </c>
      <c r="G30" s="53">
        <f>LOOKUP(E30,Prozentrangtabelle!K$1:K$32000,Prozentrangtabelle!L$1:L$32000)</f>
        <v>0</v>
      </c>
      <c r="H30" s="54" t="str">
        <f t="shared" si="1"/>
        <v>sehr schwache Leistung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</row>
    <row r="31" spans="1:58" s="40" customFormat="1" ht="23.25" customHeight="1">
      <c r="A31" s="44">
        <v>28</v>
      </c>
      <c r="B31" s="18"/>
      <c r="C31" s="18"/>
      <c r="D31" s="19"/>
      <c r="E31" s="24"/>
      <c r="F31" s="52">
        <f t="shared" si="0"/>
      </c>
      <c r="G31" s="53">
        <f>LOOKUP(E31,Prozentrangtabelle!K$1:K$32000,Prozentrangtabelle!L$1:L$32000)</f>
        <v>0</v>
      </c>
      <c r="H31" s="54" t="str">
        <f t="shared" si="1"/>
        <v>sehr schwache Leistung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</row>
    <row r="32" spans="1:58" s="40" customFormat="1" ht="23.25" customHeight="1">
      <c r="A32" s="44">
        <v>29</v>
      </c>
      <c r="B32" s="18"/>
      <c r="C32" s="18"/>
      <c r="D32" s="19"/>
      <c r="E32" s="24"/>
      <c r="F32" s="52">
        <f t="shared" si="0"/>
      </c>
      <c r="G32" s="53">
        <f>LOOKUP(E32,Prozentrangtabelle!K$1:K$32000,Prozentrangtabelle!L$1:L$32000)</f>
        <v>0</v>
      </c>
      <c r="H32" s="54" t="str">
        <f t="shared" si="1"/>
        <v>sehr schwache Leistung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</row>
    <row r="33" spans="1:58" s="40" customFormat="1" ht="23.25" customHeight="1">
      <c r="A33" s="44">
        <v>30</v>
      </c>
      <c r="B33" s="18"/>
      <c r="C33" s="18"/>
      <c r="D33" s="19"/>
      <c r="E33" s="24"/>
      <c r="F33" s="52">
        <f t="shared" si="0"/>
      </c>
      <c r="G33" s="53">
        <f>LOOKUP(E33,Prozentrangtabelle!K$1:K$32000,Prozentrangtabelle!L$1:L$32000)</f>
        <v>0</v>
      </c>
      <c r="H33" s="54" t="str">
        <f t="shared" si="1"/>
        <v>sehr schwache Leistung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</row>
    <row r="34" spans="1:58" s="40" customFormat="1" ht="23.25" customHeight="1">
      <c r="A34" s="44">
        <v>31</v>
      </c>
      <c r="B34" s="18"/>
      <c r="C34" s="18"/>
      <c r="D34" s="19"/>
      <c r="E34" s="24"/>
      <c r="F34" s="52">
        <f t="shared" si="0"/>
      </c>
      <c r="G34" s="53">
        <f>LOOKUP(E34,Prozentrangtabelle!K$1:K$32000,Prozentrangtabelle!L$1:L$32000)</f>
        <v>0</v>
      </c>
      <c r="H34" s="54" t="str">
        <f t="shared" si="1"/>
        <v>sehr schwache Leistung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</row>
    <row r="35" spans="1:58" s="40" customFormat="1" ht="23.25" customHeight="1">
      <c r="A35" s="44">
        <v>32</v>
      </c>
      <c r="B35" s="18"/>
      <c r="C35" s="18"/>
      <c r="D35" s="19"/>
      <c r="E35" s="24"/>
      <c r="F35" s="52">
        <f t="shared" si="0"/>
      </c>
      <c r="G35" s="53">
        <f>LOOKUP(E35,Prozentrangtabelle!K$1:K$32000,Prozentrangtabelle!L$1:L$32000)</f>
        <v>0</v>
      </c>
      <c r="H35" s="54" t="str">
        <f t="shared" si="1"/>
        <v>sehr schwache Leistung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58" s="40" customFormat="1" ht="20.25">
      <c r="A36" s="55"/>
      <c r="B36" s="55"/>
      <c r="C36" s="55"/>
      <c r="D36" s="56"/>
      <c r="E36" s="26" t="e">
        <f>AVERAGE(E5:E35)</f>
        <v>#DIV/0!</v>
      </c>
      <c r="F36" s="26">
        <f>AVERAGE(F4:F35)</f>
        <v>12.5</v>
      </c>
      <c r="G36" s="38"/>
      <c r="H36" s="57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</row>
  </sheetData>
  <sheetProtection selectLockedCells="1" selectUnlockedCells="1"/>
  <mergeCells count="2">
    <mergeCell ref="A1:H1"/>
    <mergeCell ref="A2:D2"/>
  </mergeCells>
  <printOptions horizontalCentered="1" verticalCentered="1"/>
  <pageMargins left="0.5513888888888889" right="0.7083333333333334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8"/>
  <sheetViews>
    <sheetView zoomScale="75" zoomScaleNormal="75" zoomScalePageLayoutView="0" workbookViewId="0" topLeftCell="A1">
      <selection activeCell="B2" sqref="B2"/>
    </sheetView>
  </sheetViews>
  <sheetFormatPr defaultColWidth="11.00390625" defaultRowHeight="12.75"/>
  <cols>
    <col min="1" max="1" width="3.00390625" style="58" customWidth="1"/>
    <col min="2" max="2" width="12.00390625" style="58" customWidth="1"/>
    <col min="3" max="3" width="13.140625" style="59" customWidth="1"/>
    <col min="4" max="4" width="3.57421875" style="3" customWidth="1"/>
    <col min="5" max="5" width="12.00390625" style="3" customWidth="1"/>
    <col min="6" max="6" width="13.140625" style="60" customWidth="1"/>
    <col min="7" max="7" width="3.57421875" style="61" customWidth="1"/>
    <col min="8" max="8" width="12.00390625" style="3" customWidth="1"/>
    <col min="9" max="9" width="13.140625" style="16" customWidth="1"/>
    <col min="10" max="10" width="3.57421875" style="3" customWidth="1"/>
    <col min="11" max="11" width="12.00390625" style="3" customWidth="1"/>
    <col min="12" max="12" width="13.140625" style="62" customWidth="1"/>
    <col min="13" max="13" width="10.7109375" style="3" customWidth="1"/>
    <col min="14" max="14" width="10.140625" style="3" customWidth="1"/>
    <col min="15" max="58" width="11.421875" style="3" customWidth="1"/>
    <col min="59" max="16384" width="11.00390625" style="6" customWidth="1"/>
  </cols>
  <sheetData>
    <row r="1" spans="2:42" ht="24">
      <c r="B1" s="147" t="s">
        <v>13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6"/>
      <c r="N1" s="16"/>
      <c r="O1" s="16"/>
      <c r="P1" s="16"/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58" s="71" customFormat="1" ht="16.5" customHeight="1">
      <c r="A2" s="63"/>
      <c r="B2" s="64" t="s">
        <v>14</v>
      </c>
      <c r="C2" s="64"/>
      <c r="D2" s="65"/>
      <c r="E2" s="66" t="s">
        <v>15</v>
      </c>
      <c r="F2" s="67"/>
      <c r="G2" s="65"/>
      <c r="H2" s="68" t="s">
        <v>16</v>
      </c>
      <c r="I2" s="68"/>
      <c r="J2" s="65"/>
      <c r="K2" s="69" t="s">
        <v>17</v>
      </c>
      <c r="L2" s="69"/>
      <c r="M2" s="63"/>
      <c r="N2" s="63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</row>
    <row r="3" spans="1:58" s="71" customFormat="1" ht="16.5" customHeight="1">
      <c r="A3" s="63"/>
      <c r="B3" s="72" t="s">
        <v>18</v>
      </c>
      <c r="C3" s="64"/>
      <c r="D3" s="73"/>
      <c r="E3" s="74" t="s">
        <v>19</v>
      </c>
      <c r="F3" s="67"/>
      <c r="G3" s="73"/>
      <c r="H3" s="75" t="s">
        <v>20</v>
      </c>
      <c r="I3" s="68"/>
      <c r="J3" s="73"/>
      <c r="K3" s="76" t="s">
        <v>21</v>
      </c>
      <c r="L3" s="69"/>
      <c r="M3" s="63"/>
      <c r="N3" s="63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</row>
    <row r="4" spans="1:58" s="88" customFormat="1" ht="35.25" customHeight="1">
      <c r="A4" s="77"/>
      <c r="B4" s="78" t="s">
        <v>22</v>
      </c>
      <c r="C4" s="79" t="s">
        <v>7</v>
      </c>
      <c r="D4" s="80"/>
      <c r="E4" s="81" t="s">
        <v>22</v>
      </c>
      <c r="F4" s="82" t="s">
        <v>7</v>
      </c>
      <c r="G4" s="80"/>
      <c r="H4" s="83" t="s">
        <v>22</v>
      </c>
      <c r="I4" s="84" t="s">
        <v>7</v>
      </c>
      <c r="J4" s="80"/>
      <c r="K4" s="85" t="s">
        <v>22</v>
      </c>
      <c r="L4" s="86" t="s">
        <v>7</v>
      </c>
      <c r="M4" s="77"/>
      <c r="N4" s="7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58" s="98" customFormat="1" ht="18.75" customHeight="1">
      <c r="A5" s="89"/>
      <c r="B5" s="90">
        <v>0</v>
      </c>
      <c r="C5" s="90">
        <v>0</v>
      </c>
      <c r="D5" s="91"/>
      <c r="E5" s="92">
        <v>0</v>
      </c>
      <c r="F5" s="92">
        <v>0</v>
      </c>
      <c r="G5" s="91"/>
      <c r="H5" s="93">
        <v>0</v>
      </c>
      <c r="I5" s="93">
        <v>0</v>
      </c>
      <c r="J5" s="94"/>
      <c r="K5" s="95">
        <v>0</v>
      </c>
      <c r="L5" s="95">
        <v>0</v>
      </c>
      <c r="M5" s="96"/>
      <c r="N5" s="96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1:58" s="98" customFormat="1" ht="18.75" customHeight="1">
      <c r="A6" s="89"/>
      <c r="B6" s="99">
        <v>1</v>
      </c>
      <c r="C6" s="99">
        <v>2</v>
      </c>
      <c r="D6" s="91"/>
      <c r="E6" s="100">
        <v>1</v>
      </c>
      <c r="F6" s="100">
        <v>0</v>
      </c>
      <c r="G6" s="91"/>
      <c r="H6" s="101">
        <v>1</v>
      </c>
      <c r="I6" s="101">
        <v>0</v>
      </c>
      <c r="J6" s="94"/>
      <c r="K6" s="102">
        <v>1</v>
      </c>
      <c r="L6" s="102">
        <v>0</v>
      </c>
      <c r="M6" s="96"/>
      <c r="N6" s="96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58" s="98" customFormat="1" ht="18.75" customHeight="1">
      <c r="A7" s="89"/>
      <c r="B7" s="99">
        <v>2</v>
      </c>
      <c r="C7" s="99">
        <v>3</v>
      </c>
      <c r="D7" s="91"/>
      <c r="E7" s="100">
        <v>2</v>
      </c>
      <c r="F7" s="100">
        <v>0</v>
      </c>
      <c r="G7" s="91"/>
      <c r="H7" s="101">
        <v>2</v>
      </c>
      <c r="I7" s="101">
        <v>0</v>
      </c>
      <c r="J7" s="94"/>
      <c r="K7" s="102">
        <v>2</v>
      </c>
      <c r="L7" s="102">
        <v>0</v>
      </c>
      <c r="M7" s="96"/>
      <c r="N7" s="96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8" spans="1:58" s="98" customFormat="1" ht="18.75" customHeight="1">
      <c r="A8" s="89"/>
      <c r="B8" s="99">
        <v>3</v>
      </c>
      <c r="C8" s="99">
        <v>5</v>
      </c>
      <c r="D8" s="91"/>
      <c r="E8" s="100">
        <v>3</v>
      </c>
      <c r="F8" s="100">
        <v>0</v>
      </c>
      <c r="G8" s="91"/>
      <c r="H8" s="101">
        <v>3</v>
      </c>
      <c r="I8" s="101">
        <v>0</v>
      </c>
      <c r="J8" s="94"/>
      <c r="K8" s="102">
        <v>3</v>
      </c>
      <c r="L8" s="102">
        <v>0</v>
      </c>
      <c r="M8" s="96"/>
      <c r="N8" s="96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</row>
    <row r="9" spans="1:58" s="98" customFormat="1" ht="18.75" customHeight="1">
      <c r="A9" s="89"/>
      <c r="B9" s="99">
        <v>4</v>
      </c>
      <c r="C9" s="99">
        <v>7</v>
      </c>
      <c r="D9" s="91"/>
      <c r="E9" s="100">
        <v>4</v>
      </c>
      <c r="F9" s="100">
        <v>1</v>
      </c>
      <c r="G9" s="91"/>
      <c r="H9" s="101">
        <v>4</v>
      </c>
      <c r="I9" s="101">
        <v>0</v>
      </c>
      <c r="J9" s="94"/>
      <c r="K9" s="102">
        <v>4</v>
      </c>
      <c r="L9" s="102">
        <v>0</v>
      </c>
      <c r="M9" s="96"/>
      <c r="N9" s="96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</row>
    <row r="10" spans="1:58" s="98" customFormat="1" ht="18.75" customHeight="1">
      <c r="A10" s="89"/>
      <c r="B10" s="99">
        <v>5</v>
      </c>
      <c r="C10" s="99">
        <v>10</v>
      </c>
      <c r="D10" s="91"/>
      <c r="E10" s="100">
        <v>5</v>
      </c>
      <c r="F10" s="100">
        <v>1</v>
      </c>
      <c r="G10" s="91"/>
      <c r="H10" s="101">
        <v>5</v>
      </c>
      <c r="I10" s="101">
        <v>0</v>
      </c>
      <c r="J10" s="94"/>
      <c r="K10" s="102">
        <v>5</v>
      </c>
      <c r="L10" s="102">
        <v>0</v>
      </c>
      <c r="M10" s="96"/>
      <c r="N10" s="96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1" spans="1:58" s="98" customFormat="1" ht="18.75" customHeight="1">
      <c r="A11" s="89"/>
      <c r="B11" s="99">
        <v>6</v>
      </c>
      <c r="C11" s="99">
        <v>12</v>
      </c>
      <c r="D11" s="91"/>
      <c r="E11" s="100">
        <v>6</v>
      </c>
      <c r="F11" s="100">
        <v>2</v>
      </c>
      <c r="G11" s="91"/>
      <c r="H11" s="101">
        <v>6</v>
      </c>
      <c r="I11" s="101">
        <v>0</v>
      </c>
      <c r="J11" s="94"/>
      <c r="K11" s="102">
        <v>6</v>
      </c>
      <c r="L11" s="102">
        <v>0</v>
      </c>
      <c r="M11" s="96"/>
      <c r="N11" s="96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</row>
    <row r="12" spans="1:58" s="98" customFormat="1" ht="18.75" customHeight="1">
      <c r="A12" s="89"/>
      <c r="B12" s="99">
        <v>7</v>
      </c>
      <c r="C12" s="99">
        <v>16</v>
      </c>
      <c r="D12" s="91"/>
      <c r="E12" s="100">
        <v>7</v>
      </c>
      <c r="F12" s="100">
        <v>2</v>
      </c>
      <c r="G12" s="91"/>
      <c r="H12" s="101">
        <v>7</v>
      </c>
      <c r="I12" s="101">
        <v>0</v>
      </c>
      <c r="J12" s="94"/>
      <c r="K12" s="102">
        <v>7</v>
      </c>
      <c r="L12" s="102">
        <v>0</v>
      </c>
      <c r="M12" s="96"/>
      <c r="N12" s="96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</row>
    <row r="13" spans="1:58" s="98" customFormat="1" ht="18.75" customHeight="1">
      <c r="A13" s="89"/>
      <c r="B13" s="99">
        <v>8</v>
      </c>
      <c r="C13" s="99">
        <v>19</v>
      </c>
      <c r="D13" s="91"/>
      <c r="E13" s="100">
        <v>8</v>
      </c>
      <c r="F13" s="100">
        <v>3</v>
      </c>
      <c r="G13" s="91"/>
      <c r="H13" s="101">
        <v>8</v>
      </c>
      <c r="I13" s="101">
        <v>0</v>
      </c>
      <c r="J13" s="94"/>
      <c r="K13" s="102">
        <v>8</v>
      </c>
      <c r="L13" s="102">
        <v>0</v>
      </c>
      <c r="M13" s="96"/>
      <c r="N13" s="96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</row>
    <row r="14" spans="1:58" s="98" customFormat="1" ht="18.75" customHeight="1">
      <c r="A14" s="89"/>
      <c r="B14" s="99">
        <v>9</v>
      </c>
      <c r="C14" s="99">
        <v>22</v>
      </c>
      <c r="D14" s="91"/>
      <c r="E14" s="100">
        <v>9</v>
      </c>
      <c r="F14" s="100">
        <v>4</v>
      </c>
      <c r="G14" s="91"/>
      <c r="H14" s="101">
        <v>9</v>
      </c>
      <c r="I14" s="101">
        <v>1</v>
      </c>
      <c r="J14" s="94"/>
      <c r="K14" s="102">
        <v>9</v>
      </c>
      <c r="L14" s="102">
        <v>0</v>
      </c>
      <c r="M14" s="96"/>
      <c r="N14" s="9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</row>
    <row r="15" spans="1:58" s="98" customFormat="1" ht="18.75" customHeight="1">
      <c r="A15" s="89"/>
      <c r="B15" s="99">
        <v>10</v>
      </c>
      <c r="C15" s="99">
        <v>25</v>
      </c>
      <c r="D15" s="91"/>
      <c r="E15" s="100">
        <v>10</v>
      </c>
      <c r="F15" s="100">
        <v>5</v>
      </c>
      <c r="G15" s="91"/>
      <c r="H15" s="101">
        <v>10</v>
      </c>
      <c r="I15" s="101">
        <v>1</v>
      </c>
      <c r="J15" s="94"/>
      <c r="K15" s="102">
        <v>10</v>
      </c>
      <c r="L15" s="102">
        <v>1</v>
      </c>
      <c r="M15" s="96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</row>
    <row r="16" spans="1:58" s="98" customFormat="1" ht="18.75" customHeight="1">
      <c r="A16" s="89"/>
      <c r="B16" s="99">
        <v>11</v>
      </c>
      <c r="C16" s="99">
        <v>28</v>
      </c>
      <c r="D16" s="91"/>
      <c r="E16" s="100">
        <v>11</v>
      </c>
      <c r="F16" s="100">
        <v>7</v>
      </c>
      <c r="G16" s="91"/>
      <c r="H16" s="101">
        <v>11</v>
      </c>
      <c r="I16" s="101">
        <v>1</v>
      </c>
      <c r="J16" s="94"/>
      <c r="K16" s="102">
        <v>11</v>
      </c>
      <c r="L16" s="102">
        <v>1</v>
      </c>
      <c r="M16" s="96"/>
      <c r="N16" s="96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</row>
    <row r="17" spans="1:58" s="98" customFormat="1" ht="18.75" customHeight="1">
      <c r="A17" s="89"/>
      <c r="B17" s="99">
        <v>12</v>
      </c>
      <c r="C17" s="99">
        <v>32</v>
      </c>
      <c r="D17" s="91"/>
      <c r="E17" s="100">
        <v>12</v>
      </c>
      <c r="F17" s="100">
        <v>8</v>
      </c>
      <c r="G17" s="91"/>
      <c r="H17" s="101">
        <v>12</v>
      </c>
      <c r="I17" s="101">
        <v>2</v>
      </c>
      <c r="J17" s="94"/>
      <c r="K17" s="102">
        <v>12</v>
      </c>
      <c r="L17" s="102">
        <v>1</v>
      </c>
      <c r="M17" s="96"/>
      <c r="N17" s="96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</row>
    <row r="18" spans="1:58" s="98" customFormat="1" ht="18.75" customHeight="1">
      <c r="A18" s="89"/>
      <c r="B18" s="99">
        <v>13</v>
      </c>
      <c r="C18" s="99">
        <v>36</v>
      </c>
      <c r="D18" s="91"/>
      <c r="E18" s="100">
        <v>13</v>
      </c>
      <c r="F18" s="100">
        <v>10</v>
      </c>
      <c r="G18" s="91"/>
      <c r="H18" s="101">
        <v>13</v>
      </c>
      <c r="I18" s="101">
        <v>2</v>
      </c>
      <c r="J18" s="94"/>
      <c r="K18" s="102">
        <v>13</v>
      </c>
      <c r="L18" s="102">
        <v>1</v>
      </c>
      <c r="M18" s="96"/>
      <c r="N18" s="96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</row>
    <row r="19" spans="1:58" s="98" customFormat="1" ht="18.75" customHeight="1">
      <c r="A19" s="89"/>
      <c r="B19" s="99">
        <v>14</v>
      </c>
      <c r="C19" s="99">
        <v>39</v>
      </c>
      <c r="D19" s="91"/>
      <c r="E19" s="100">
        <v>14</v>
      </c>
      <c r="F19" s="100">
        <v>12</v>
      </c>
      <c r="G19" s="91"/>
      <c r="H19" s="101">
        <v>14</v>
      </c>
      <c r="I19" s="101">
        <v>3</v>
      </c>
      <c r="J19" s="94"/>
      <c r="K19" s="102">
        <v>14</v>
      </c>
      <c r="L19" s="102">
        <v>2</v>
      </c>
      <c r="M19" s="96"/>
      <c r="N19" s="96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</row>
    <row r="20" spans="1:58" s="98" customFormat="1" ht="18.75" customHeight="1">
      <c r="A20" s="89"/>
      <c r="B20" s="99">
        <v>15</v>
      </c>
      <c r="C20" s="99">
        <v>42</v>
      </c>
      <c r="D20" s="91"/>
      <c r="E20" s="100">
        <v>15</v>
      </c>
      <c r="F20" s="100">
        <v>15</v>
      </c>
      <c r="G20" s="91"/>
      <c r="H20" s="101">
        <v>15</v>
      </c>
      <c r="I20" s="101">
        <v>4</v>
      </c>
      <c r="J20" s="94"/>
      <c r="K20" s="102">
        <v>15</v>
      </c>
      <c r="L20" s="102">
        <v>3</v>
      </c>
      <c r="M20" s="96"/>
      <c r="N20" s="96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</row>
    <row r="21" spans="1:58" s="98" customFormat="1" ht="18.75" customHeight="1">
      <c r="A21" s="89"/>
      <c r="B21" s="99">
        <v>16</v>
      </c>
      <c r="C21" s="99">
        <v>46</v>
      </c>
      <c r="D21" s="91"/>
      <c r="E21" s="100">
        <v>16</v>
      </c>
      <c r="F21" s="100">
        <v>17</v>
      </c>
      <c r="G21" s="91"/>
      <c r="H21" s="101">
        <v>16</v>
      </c>
      <c r="I21" s="101">
        <v>5</v>
      </c>
      <c r="J21" s="94"/>
      <c r="K21" s="102">
        <v>16</v>
      </c>
      <c r="L21" s="102">
        <v>3</v>
      </c>
      <c r="M21" s="96"/>
      <c r="N21" s="96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</row>
    <row r="22" spans="1:58" s="98" customFormat="1" ht="18.75" customHeight="1">
      <c r="A22" s="89"/>
      <c r="B22" s="99">
        <v>17</v>
      </c>
      <c r="C22" s="99">
        <v>49</v>
      </c>
      <c r="D22" s="91"/>
      <c r="E22" s="100">
        <v>17</v>
      </c>
      <c r="F22" s="100">
        <v>20</v>
      </c>
      <c r="G22" s="91"/>
      <c r="H22" s="101">
        <v>17</v>
      </c>
      <c r="I22" s="101">
        <v>6</v>
      </c>
      <c r="J22" s="94"/>
      <c r="K22" s="102">
        <v>17</v>
      </c>
      <c r="L22" s="102">
        <v>4</v>
      </c>
      <c r="M22" s="96"/>
      <c r="N22" s="96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</row>
    <row r="23" spans="1:58" s="98" customFormat="1" ht="18.75" customHeight="1">
      <c r="A23" s="89"/>
      <c r="B23" s="99">
        <v>18</v>
      </c>
      <c r="C23" s="99">
        <v>52</v>
      </c>
      <c r="D23" s="91"/>
      <c r="E23" s="100">
        <v>18</v>
      </c>
      <c r="F23" s="100">
        <v>23</v>
      </c>
      <c r="G23" s="91"/>
      <c r="H23" s="101">
        <v>18</v>
      </c>
      <c r="I23" s="101">
        <v>8</v>
      </c>
      <c r="J23" s="94"/>
      <c r="K23" s="102">
        <v>18</v>
      </c>
      <c r="L23" s="102">
        <v>5</v>
      </c>
      <c r="M23" s="96"/>
      <c r="N23" s="96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</row>
    <row r="24" spans="1:58" s="98" customFormat="1" ht="18.75" customHeight="1">
      <c r="A24" s="89"/>
      <c r="B24" s="99">
        <v>19</v>
      </c>
      <c r="C24" s="99">
        <v>55</v>
      </c>
      <c r="D24" s="103"/>
      <c r="E24" s="100">
        <v>19</v>
      </c>
      <c r="F24" s="100">
        <v>26</v>
      </c>
      <c r="G24" s="103"/>
      <c r="H24" s="101">
        <v>19</v>
      </c>
      <c r="I24" s="101">
        <v>10</v>
      </c>
      <c r="J24" s="104"/>
      <c r="K24" s="102">
        <v>19</v>
      </c>
      <c r="L24" s="102">
        <v>7</v>
      </c>
      <c r="M24" s="96"/>
      <c r="N24" s="96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</row>
    <row r="25" spans="1:58" s="98" customFormat="1" ht="18.75" customHeight="1">
      <c r="A25" s="73"/>
      <c r="B25" s="99">
        <v>20</v>
      </c>
      <c r="C25" s="99">
        <v>58</v>
      </c>
      <c r="D25" s="91"/>
      <c r="E25" s="100">
        <v>20</v>
      </c>
      <c r="F25" s="100">
        <v>29</v>
      </c>
      <c r="G25" s="91"/>
      <c r="H25" s="101">
        <v>20</v>
      </c>
      <c r="I25" s="101">
        <v>12</v>
      </c>
      <c r="J25" s="94"/>
      <c r="K25" s="102">
        <v>20</v>
      </c>
      <c r="L25" s="102">
        <v>9</v>
      </c>
      <c r="M25" s="96"/>
      <c r="N25" s="9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</row>
    <row r="26" spans="1:58" s="110" customFormat="1" ht="18.75" customHeight="1">
      <c r="A26" s="105"/>
      <c r="B26" s="99">
        <v>21</v>
      </c>
      <c r="C26" s="99">
        <v>61</v>
      </c>
      <c r="D26" s="106"/>
      <c r="E26" s="100">
        <v>21</v>
      </c>
      <c r="F26" s="100">
        <v>33</v>
      </c>
      <c r="G26" s="107"/>
      <c r="H26" s="101">
        <v>21</v>
      </c>
      <c r="I26" s="101">
        <v>14</v>
      </c>
      <c r="J26" s="106"/>
      <c r="K26" s="102">
        <v>21</v>
      </c>
      <c r="L26" s="102">
        <v>11</v>
      </c>
      <c r="M26" s="108"/>
      <c r="N26" s="108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</row>
    <row r="27" spans="1:58" s="110" customFormat="1" ht="18.75" customHeight="1">
      <c r="A27" s="105"/>
      <c r="B27" s="99">
        <v>22</v>
      </c>
      <c r="C27" s="99">
        <v>64</v>
      </c>
      <c r="D27" s="106"/>
      <c r="E27" s="100">
        <v>22</v>
      </c>
      <c r="F27" s="100">
        <v>36</v>
      </c>
      <c r="G27" s="107"/>
      <c r="H27" s="101">
        <v>22</v>
      </c>
      <c r="I27" s="101">
        <v>17</v>
      </c>
      <c r="J27" s="106"/>
      <c r="K27" s="102">
        <v>22</v>
      </c>
      <c r="L27" s="102">
        <v>13</v>
      </c>
      <c r="M27" s="108"/>
      <c r="N27" s="108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</row>
    <row r="28" spans="1:58" s="110" customFormat="1" ht="18.75" customHeight="1">
      <c r="A28" s="105"/>
      <c r="B28" s="99">
        <v>23</v>
      </c>
      <c r="C28" s="99">
        <v>66</v>
      </c>
      <c r="D28" s="106"/>
      <c r="E28" s="100">
        <v>23</v>
      </c>
      <c r="F28" s="100">
        <v>39</v>
      </c>
      <c r="G28" s="107"/>
      <c r="H28" s="101">
        <v>23</v>
      </c>
      <c r="I28" s="101">
        <v>19</v>
      </c>
      <c r="J28" s="106"/>
      <c r="K28" s="102">
        <v>23</v>
      </c>
      <c r="L28" s="102">
        <v>15</v>
      </c>
      <c r="M28" s="108"/>
      <c r="N28" s="108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</row>
    <row r="29" spans="1:58" s="110" customFormat="1" ht="18.75" customHeight="1">
      <c r="A29" s="105"/>
      <c r="B29" s="99">
        <v>24</v>
      </c>
      <c r="C29" s="99">
        <v>69</v>
      </c>
      <c r="D29" s="106"/>
      <c r="E29" s="100">
        <v>24</v>
      </c>
      <c r="F29" s="100">
        <v>43</v>
      </c>
      <c r="G29" s="107"/>
      <c r="H29" s="101">
        <v>24</v>
      </c>
      <c r="I29" s="101">
        <v>22</v>
      </c>
      <c r="J29" s="106"/>
      <c r="K29" s="102">
        <v>24</v>
      </c>
      <c r="L29" s="102">
        <v>17</v>
      </c>
      <c r="M29" s="108"/>
      <c r="N29" s="108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</row>
    <row r="30" spans="1:58" s="110" customFormat="1" ht="18.75" customHeight="1">
      <c r="A30" s="105"/>
      <c r="B30" s="99">
        <v>25</v>
      </c>
      <c r="C30" s="99">
        <v>72</v>
      </c>
      <c r="D30" s="106"/>
      <c r="E30" s="100">
        <v>25</v>
      </c>
      <c r="F30" s="100">
        <v>47</v>
      </c>
      <c r="G30" s="107"/>
      <c r="H30" s="101">
        <v>25</v>
      </c>
      <c r="I30" s="101">
        <v>25</v>
      </c>
      <c r="J30" s="106"/>
      <c r="K30" s="102">
        <v>25</v>
      </c>
      <c r="L30" s="102">
        <v>19</v>
      </c>
      <c r="M30" s="108"/>
      <c r="N30" s="108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</row>
    <row r="31" spans="1:58" s="110" customFormat="1" ht="18.75" customHeight="1">
      <c r="A31" s="105"/>
      <c r="B31" s="99">
        <v>26</v>
      </c>
      <c r="C31" s="99">
        <v>74</v>
      </c>
      <c r="D31" s="106"/>
      <c r="E31" s="100">
        <v>26</v>
      </c>
      <c r="F31" s="100">
        <v>50</v>
      </c>
      <c r="G31" s="107"/>
      <c r="H31" s="101">
        <v>26</v>
      </c>
      <c r="I31" s="101">
        <v>28</v>
      </c>
      <c r="J31" s="106"/>
      <c r="K31" s="102">
        <v>26</v>
      </c>
      <c r="L31" s="102">
        <v>23</v>
      </c>
      <c r="M31" s="108"/>
      <c r="N31" s="108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</row>
    <row r="32" spans="1:58" s="110" customFormat="1" ht="18.75" customHeight="1">
      <c r="A32" s="105"/>
      <c r="B32" s="99">
        <v>27</v>
      </c>
      <c r="C32" s="99">
        <v>77</v>
      </c>
      <c r="D32" s="106"/>
      <c r="E32" s="100">
        <v>27</v>
      </c>
      <c r="F32" s="100">
        <v>54</v>
      </c>
      <c r="G32" s="107"/>
      <c r="H32" s="101">
        <v>27</v>
      </c>
      <c r="I32" s="101">
        <v>32</v>
      </c>
      <c r="J32" s="106"/>
      <c r="K32" s="102">
        <v>27</v>
      </c>
      <c r="L32" s="102">
        <v>26</v>
      </c>
      <c r="M32" s="108"/>
      <c r="N32" s="108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</row>
    <row r="33" spans="1:58" s="110" customFormat="1" ht="18.75" customHeight="1">
      <c r="A33" s="105"/>
      <c r="B33" s="99">
        <v>28</v>
      </c>
      <c r="C33" s="99">
        <v>79</v>
      </c>
      <c r="D33" s="106"/>
      <c r="E33" s="100">
        <v>28</v>
      </c>
      <c r="F33" s="100">
        <v>58</v>
      </c>
      <c r="G33" s="107"/>
      <c r="H33" s="101">
        <v>28</v>
      </c>
      <c r="I33" s="101">
        <v>36</v>
      </c>
      <c r="J33" s="106"/>
      <c r="K33" s="102">
        <v>28</v>
      </c>
      <c r="L33" s="102">
        <v>30</v>
      </c>
      <c r="M33" s="108"/>
      <c r="N33" s="108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</row>
    <row r="34" spans="1:12" s="114" customFormat="1" ht="18.75" customHeight="1">
      <c r="A34" s="111"/>
      <c r="B34" s="99">
        <v>29</v>
      </c>
      <c r="C34" s="99">
        <v>81</v>
      </c>
      <c r="D34" s="112"/>
      <c r="E34" s="100">
        <v>29</v>
      </c>
      <c r="F34" s="100">
        <v>62</v>
      </c>
      <c r="G34" s="113"/>
      <c r="H34" s="101">
        <v>29</v>
      </c>
      <c r="I34" s="101">
        <v>40</v>
      </c>
      <c r="J34" s="112"/>
      <c r="K34" s="102">
        <v>29</v>
      </c>
      <c r="L34" s="102">
        <v>34</v>
      </c>
    </row>
    <row r="35" spans="1:12" s="114" customFormat="1" ht="18.75" customHeight="1">
      <c r="A35" s="111"/>
      <c r="B35" s="99">
        <v>30</v>
      </c>
      <c r="C35" s="99">
        <v>83</v>
      </c>
      <c r="D35" s="112"/>
      <c r="E35" s="100">
        <v>30</v>
      </c>
      <c r="F35" s="100">
        <v>66</v>
      </c>
      <c r="G35" s="113"/>
      <c r="H35" s="101">
        <v>30</v>
      </c>
      <c r="I35" s="101">
        <v>44</v>
      </c>
      <c r="J35" s="112"/>
      <c r="K35" s="102">
        <v>30</v>
      </c>
      <c r="L35" s="102">
        <v>39</v>
      </c>
    </row>
    <row r="36" spans="1:12" s="116" customFormat="1" ht="18.75" customHeight="1">
      <c r="A36" s="115"/>
      <c r="B36" s="99">
        <v>31</v>
      </c>
      <c r="C36" s="99">
        <v>84</v>
      </c>
      <c r="D36" s="112"/>
      <c r="E36" s="100">
        <v>31</v>
      </c>
      <c r="F36" s="100">
        <v>69</v>
      </c>
      <c r="G36" s="113"/>
      <c r="H36" s="101">
        <v>31</v>
      </c>
      <c r="I36" s="101">
        <v>48</v>
      </c>
      <c r="J36" s="112"/>
      <c r="K36" s="102">
        <v>31</v>
      </c>
      <c r="L36" s="102">
        <v>45</v>
      </c>
    </row>
    <row r="37" spans="1:12" s="114" customFormat="1" ht="18.75" customHeight="1">
      <c r="A37" s="111"/>
      <c r="B37" s="99">
        <v>32</v>
      </c>
      <c r="C37" s="99">
        <v>86</v>
      </c>
      <c r="D37" s="112"/>
      <c r="E37" s="100">
        <v>32</v>
      </c>
      <c r="F37" s="100">
        <v>72</v>
      </c>
      <c r="G37" s="113"/>
      <c r="H37" s="101">
        <v>32</v>
      </c>
      <c r="I37" s="101">
        <v>52</v>
      </c>
      <c r="J37" s="112"/>
      <c r="K37" s="102">
        <v>32</v>
      </c>
      <c r="L37" s="102">
        <v>48</v>
      </c>
    </row>
    <row r="38" spans="1:12" s="116" customFormat="1" ht="18.75" customHeight="1">
      <c r="A38" s="115"/>
      <c r="B38" s="99">
        <v>33</v>
      </c>
      <c r="C38" s="99">
        <v>87</v>
      </c>
      <c r="D38" s="112"/>
      <c r="E38" s="100">
        <v>33</v>
      </c>
      <c r="F38" s="100">
        <v>74</v>
      </c>
      <c r="G38" s="113"/>
      <c r="H38" s="101">
        <v>33</v>
      </c>
      <c r="I38" s="101">
        <v>55</v>
      </c>
      <c r="J38" s="112"/>
      <c r="K38" s="102">
        <v>33</v>
      </c>
      <c r="L38" s="102">
        <v>53</v>
      </c>
    </row>
    <row r="39" spans="1:12" s="114" customFormat="1" ht="18.75" customHeight="1">
      <c r="A39" s="111"/>
      <c r="B39" s="99">
        <v>34</v>
      </c>
      <c r="C39" s="99">
        <v>88</v>
      </c>
      <c r="D39" s="112"/>
      <c r="E39" s="100">
        <v>34</v>
      </c>
      <c r="F39" s="100">
        <v>76</v>
      </c>
      <c r="G39" s="113"/>
      <c r="H39" s="101">
        <v>34</v>
      </c>
      <c r="I39" s="101">
        <v>58</v>
      </c>
      <c r="J39" s="112"/>
      <c r="K39" s="102">
        <v>34</v>
      </c>
      <c r="L39" s="102">
        <v>57</v>
      </c>
    </row>
    <row r="40" spans="1:58" s="110" customFormat="1" ht="18.75" customHeight="1">
      <c r="A40" s="105"/>
      <c r="B40" s="99">
        <v>35</v>
      </c>
      <c r="C40" s="99">
        <v>89</v>
      </c>
      <c r="D40" s="106"/>
      <c r="E40" s="100">
        <v>35</v>
      </c>
      <c r="F40" s="100">
        <v>78</v>
      </c>
      <c r="G40" s="107"/>
      <c r="H40" s="101">
        <v>35</v>
      </c>
      <c r="I40" s="101">
        <v>61</v>
      </c>
      <c r="J40" s="106"/>
      <c r="K40" s="102">
        <v>35</v>
      </c>
      <c r="L40" s="102">
        <v>60</v>
      </c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</row>
    <row r="41" spans="1:58" s="110" customFormat="1" ht="18.75" customHeight="1">
      <c r="A41" s="105"/>
      <c r="B41" s="99">
        <v>36</v>
      </c>
      <c r="C41" s="99">
        <v>90</v>
      </c>
      <c r="D41" s="106"/>
      <c r="E41" s="100">
        <v>36</v>
      </c>
      <c r="F41" s="100">
        <v>80</v>
      </c>
      <c r="G41" s="107"/>
      <c r="H41" s="101">
        <v>36</v>
      </c>
      <c r="I41" s="101">
        <v>64</v>
      </c>
      <c r="J41" s="106"/>
      <c r="K41" s="102">
        <v>36</v>
      </c>
      <c r="L41" s="102">
        <v>63</v>
      </c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</row>
    <row r="42" spans="1:58" s="110" customFormat="1" ht="18.75" customHeight="1">
      <c r="A42" s="105"/>
      <c r="B42" s="99">
        <v>37</v>
      </c>
      <c r="C42" s="99">
        <v>91</v>
      </c>
      <c r="D42" s="106"/>
      <c r="E42" s="100">
        <v>37</v>
      </c>
      <c r="F42" s="100">
        <v>81</v>
      </c>
      <c r="G42" s="107"/>
      <c r="H42" s="101">
        <v>37</v>
      </c>
      <c r="I42" s="101">
        <v>67</v>
      </c>
      <c r="J42" s="106"/>
      <c r="K42" s="102">
        <v>37</v>
      </c>
      <c r="L42" s="102">
        <v>66</v>
      </c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</row>
    <row r="43" spans="1:58" s="110" customFormat="1" ht="18.75" customHeight="1">
      <c r="A43" s="105"/>
      <c r="B43" s="99">
        <v>38</v>
      </c>
      <c r="C43" s="99">
        <v>92</v>
      </c>
      <c r="D43" s="106"/>
      <c r="E43" s="100">
        <v>38</v>
      </c>
      <c r="F43" s="100">
        <v>83</v>
      </c>
      <c r="G43" s="107"/>
      <c r="H43" s="101">
        <v>38</v>
      </c>
      <c r="I43" s="101">
        <v>69</v>
      </c>
      <c r="J43" s="106"/>
      <c r="K43" s="102">
        <v>38</v>
      </c>
      <c r="L43" s="102">
        <v>69</v>
      </c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</row>
    <row r="44" spans="1:58" s="110" customFormat="1" ht="18.75" customHeight="1">
      <c r="A44" s="105"/>
      <c r="B44" s="99">
        <v>39</v>
      </c>
      <c r="C44" s="99">
        <v>92</v>
      </c>
      <c r="D44" s="106"/>
      <c r="E44" s="100">
        <v>39</v>
      </c>
      <c r="F44" s="100">
        <v>85</v>
      </c>
      <c r="G44" s="107"/>
      <c r="H44" s="101">
        <v>39</v>
      </c>
      <c r="I44" s="101">
        <v>72</v>
      </c>
      <c r="J44" s="106"/>
      <c r="K44" s="102">
        <v>39</v>
      </c>
      <c r="L44" s="102">
        <v>73</v>
      </c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</row>
    <row r="45" spans="1:58" s="110" customFormat="1" ht="18.75" customHeight="1">
      <c r="A45" s="105"/>
      <c r="B45" s="99">
        <v>40</v>
      </c>
      <c r="C45" s="99">
        <v>93</v>
      </c>
      <c r="D45" s="106"/>
      <c r="E45" s="100">
        <v>40</v>
      </c>
      <c r="F45" s="100">
        <v>86</v>
      </c>
      <c r="G45" s="107"/>
      <c r="H45" s="101">
        <v>40</v>
      </c>
      <c r="I45" s="101">
        <v>75</v>
      </c>
      <c r="J45" s="106"/>
      <c r="K45" s="102">
        <v>40</v>
      </c>
      <c r="L45" s="102">
        <v>76</v>
      </c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</row>
    <row r="46" spans="1:58" s="110" customFormat="1" ht="18.75" customHeight="1">
      <c r="A46" s="105"/>
      <c r="B46" s="99">
        <v>41</v>
      </c>
      <c r="C46" s="99">
        <v>94</v>
      </c>
      <c r="D46" s="106"/>
      <c r="E46" s="100">
        <v>41</v>
      </c>
      <c r="F46" s="100">
        <v>88</v>
      </c>
      <c r="G46" s="107"/>
      <c r="H46" s="101">
        <v>41</v>
      </c>
      <c r="I46" s="101">
        <v>70</v>
      </c>
      <c r="J46" s="106"/>
      <c r="K46" s="102">
        <v>41</v>
      </c>
      <c r="L46" s="102">
        <v>80</v>
      </c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</row>
    <row r="47" spans="1:12" ht="18.75" customHeight="1">
      <c r="A47" s="117"/>
      <c r="B47" s="99">
        <v>42</v>
      </c>
      <c r="C47" s="99">
        <v>95</v>
      </c>
      <c r="D47" s="106"/>
      <c r="E47" s="100">
        <v>42</v>
      </c>
      <c r="F47" s="100">
        <v>89</v>
      </c>
      <c r="G47" s="107"/>
      <c r="H47" s="101">
        <v>42</v>
      </c>
      <c r="I47" s="101">
        <v>80</v>
      </c>
      <c r="J47" s="106"/>
      <c r="K47" s="102">
        <v>42</v>
      </c>
      <c r="L47" s="102">
        <v>82</v>
      </c>
    </row>
    <row r="48" spans="1:12" ht="18.75" customHeight="1">
      <c r="A48" s="117"/>
      <c r="B48" s="99">
        <v>43</v>
      </c>
      <c r="C48" s="99">
        <v>96</v>
      </c>
      <c r="D48" s="106"/>
      <c r="E48" s="100">
        <v>43</v>
      </c>
      <c r="F48" s="100">
        <v>91</v>
      </c>
      <c r="G48" s="107"/>
      <c r="H48" s="101">
        <v>43</v>
      </c>
      <c r="I48" s="101">
        <v>82</v>
      </c>
      <c r="J48" s="106"/>
      <c r="K48" s="102">
        <v>43</v>
      </c>
      <c r="L48" s="102">
        <v>84</v>
      </c>
    </row>
    <row r="49" spans="1:12" ht="18.75" customHeight="1">
      <c r="A49" s="117"/>
      <c r="B49" s="99">
        <v>44</v>
      </c>
      <c r="C49" s="99">
        <v>97</v>
      </c>
      <c r="D49" s="106"/>
      <c r="E49" s="100">
        <v>44</v>
      </c>
      <c r="F49" s="100">
        <v>92</v>
      </c>
      <c r="G49" s="107"/>
      <c r="H49" s="101">
        <v>44</v>
      </c>
      <c r="I49" s="101">
        <v>84</v>
      </c>
      <c r="J49" s="106"/>
      <c r="K49" s="102">
        <v>44</v>
      </c>
      <c r="L49" s="102">
        <v>86</v>
      </c>
    </row>
    <row r="50" spans="1:12" ht="18.75" customHeight="1">
      <c r="A50" s="117"/>
      <c r="B50" s="99">
        <v>45</v>
      </c>
      <c r="C50" s="99">
        <v>99</v>
      </c>
      <c r="D50" s="106"/>
      <c r="E50" s="100">
        <v>45</v>
      </c>
      <c r="F50" s="100">
        <v>93</v>
      </c>
      <c r="G50" s="107"/>
      <c r="H50" s="101">
        <v>45</v>
      </c>
      <c r="I50" s="101">
        <v>86</v>
      </c>
      <c r="J50" s="106"/>
      <c r="K50" s="102">
        <v>45</v>
      </c>
      <c r="L50" s="102">
        <v>88</v>
      </c>
    </row>
    <row r="51" spans="1:12" ht="18.75" customHeight="1">
      <c r="A51" s="117"/>
      <c r="B51" s="118"/>
      <c r="C51" s="119"/>
      <c r="D51" s="106"/>
      <c r="E51" s="100">
        <v>46</v>
      </c>
      <c r="F51" s="100">
        <v>94</v>
      </c>
      <c r="G51" s="107"/>
      <c r="H51" s="101">
        <v>46</v>
      </c>
      <c r="I51" s="101">
        <v>88</v>
      </c>
      <c r="J51" s="106"/>
      <c r="K51" s="102">
        <v>46</v>
      </c>
      <c r="L51" s="102">
        <v>90</v>
      </c>
    </row>
    <row r="52" spans="1:12" ht="18.75" customHeight="1">
      <c r="A52" s="117"/>
      <c r="B52" s="118"/>
      <c r="C52" s="119"/>
      <c r="D52" s="106"/>
      <c r="E52" s="100">
        <v>47</v>
      </c>
      <c r="F52" s="100">
        <v>94</v>
      </c>
      <c r="G52" s="107"/>
      <c r="H52" s="101">
        <v>47</v>
      </c>
      <c r="I52" s="101">
        <v>89</v>
      </c>
      <c r="J52" s="106"/>
      <c r="K52" s="102">
        <v>47</v>
      </c>
      <c r="L52" s="102">
        <v>91</v>
      </c>
    </row>
    <row r="53" spans="1:12" ht="18.75" customHeight="1">
      <c r="A53" s="117"/>
      <c r="B53" s="118"/>
      <c r="C53" s="119"/>
      <c r="D53" s="106"/>
      <c r="E53" s="100">
        <v>48</v>
      </c>
      <c r="F53" s="100">
        <v>95</v>
      </c>
      <c r="G53" s="107"/>
      <c r="H53" s="101">
        <v>48</v>
      </c>
      <c r="I53" s="101">
        <v>90</v>
      </c>
      <c r="J53" s="106"/>
      <c r="K53" s="102">
        <v>48</v>
      </c>
      <c r="L53" s="102">
        <v>92</v>
      </c>
    </row>
    <row r="54" spans="1:12" ht="18.75" customHeight="1">
      <c r="A54" s="117"/>
      <c r="B54" s="118"/>
      <c r="C54" s="119"/>
      <c r="D54" s="106"/>
      <c r="E54" s="100">
        <v>49</v>
      </c>
      <c r="F54" s="100">
        <v>96</v>
      </c>
      <c r="G54" s="107"/>
      <c r="H54" s="101">
        <v>49</v>
      </c>
      <c r="I54" s="101">
        <v>91</v>
      </c>
      <c r="J54" s="106"/>
      <c r="K54" s="102">
        <v>49</v>
      </c>
      <c r="L54" s="102">
        <v>94</v>
      </c>
    </row>
    <row r="55" spans="1:12" ht="18.75" customHeight="1">
      <c r="A55" s="117"/>
      <c r="B55" s="118"/>
      <c r="C55" s="119"/>
      <c r="D55" s="106"/>
      <c r="E55" s="100">
        <v>50</v>
      </c>
      <c r="F55" s="100">
        <v>96</v>
      </c>
      <c r="G55" s="107"/>
      <c r="H55" s="101">
        <v>50</v>
      </c>
      <c r="I55" s="101">
        <v>93</v>
      </c>
      <c r="J55" s="106"/>
      <c r="K55" s="102">
        <v>50</v>
      </c>
      <c r="L55" s="102">
        <v>95</v>
      </c>
    </row>
    <row r="56" spans="1:12" ht="18.75" customHeight="1">
      <c r="A56" s="117"/>
      <c r="B56" s="118"/>
      <c r="C56" s="119"/>
      <c r="D56" s="106"/>
      <c r="E56" s="100">
        <v>51</v>
      </c>
      <c r="F56" s="100">
        <v>97</v>
      </c>
      <c r="G56" s="107"/>
      <c r="H56" s="101">
        <v>51</v>
      </c>
      <c r="I56" s="101">
        <v>94</v>
      </c>
      <c r="J56" s="106"/>
      <c r="K56" s="102">
        <v>51</v>
      </c>
      <c r="L56" s="102">
        <v>95</v>
      </c>
    </row>
    <row r="57" spans="1:12" ht="18.75" customHeight="1">
      <c r="A57" s="117"/>
      <c r="B57" s="118"/>
      <c r="C57" s="119"/>
      <c r="D57" s="106"/>
      <c r="E57" s="100">
        <v>52</v>
      </c>
      <c r="F57" s="100">
        <v>97</v>
      </c>
      <c r="G57" s="107"/>
      <c r="H57" s="101">
        <v>52</v>
      </c>
      <c r="I57" s="101">
        <v>95</v>
      </c>
      <c r="J57" s="106"/>
      <c r="K57" s="102">
        <v>52</v>
      </c>
      <c r="L57" s="102">
        <v>96</v>
      </c>
    </row>
    <row r="58" spans="1:12" ht="18.75" customHeight="1">
      <c r="A58" s="117"/>
      <c r="B58" s="118"/>
      <c r="C58" s="119"/>
      <c r="D58" s="106"/>
      <c r="E58" s="100">
        <v>53</v>
      </c>
      <c r="F58" s="100">
        <v>98</v>
      </c>
      <c r="G58" s="107"/>
      <c r="H58" s="101">
        <v>53</v>
      </c>
      <c r="I58" s="101">
        <v>95</v>
      </c>
      <c r="J58" s="106"/>
      <c r="K58" s="102">
        <v>53</v>
      </c>
      <c r="L58" s="102">
        <v>97</v>
      </c>
    </row>
    <row r="59" spans="1:12" ht="18.75" customHeight="1">
      <c r="A59" s="117"/>
      <c r="B59" s="118"/>
      <c r="C59" s="119"/>
      <c r="D59" s="106"/>
      <c r="E59" s="100">
        <v>54</v>
      </c>
      <c r="F59" s="100">
        <v>98</v>
      </c>
      <c r="G59" s="107"/>
      <c r="H59" s="101">
        <v>54</v>
      </c>
      <c r="I59" s="101">
        <v>96</v>
      </c>
      <c r="J59" s="106"/>
      <c r="K59" s="102">
        <v>54</v>
      </c>
      <c r="L59" s="102">
        <v>97</v>
      </c>
    </row>
    <row r="60" spans="1:12" ht="18.75" customHeight="1">
      <c r="A60" s="117"/>
      <c r="B60" s="118"/>
      <c r="C60" s="119"/>
      <c r="D60" s="106"/>
      <c r="E60" s="100">
        <v>55</v>
      </c>
      <c r="F60" s="100">
        <v>98</v>
      </c>
      <c r="G60" s="107"/>
      <c r="H60" s="101">
        <v>55</v>
      </c>
      <c r="I60" s="101">
        <v>96</v>
      </c>
      <c r="J60" s="106"/>
      <c r="K60" s="102">
        <v>55</v>
      </c>
      <c r="L60" s="102">
        <v>98</v>
      </c>
    </row>
    <row r="61" spans="1:12" ht="18.75" customHeight="1">
      <c r="A61" s="117"/>
      <c r="B61" s="118"/>
      <c r="C61" s="119"/>
      <c r="D61" s="106"/>
      <c r="E61" s="100">
        <v>56</v>
      </c>
      <c r="F61" s="100">
        <v>99</v>
      </c>
      <c r="G61" s="107"/>
      <c r="H61" s="101">
        <v>56</v>
      </c>
      <c r="I61" s="101">
        <v>97</v>
      </c>
      <c r="J61" s="106"/>
      <c r="K61" s="102">
        <v>56</v>
      </c>
      <c r="L61" s="102">
        <v>98</v>
      </c>
    </row>
    <row r="62" spans="1:58" s="126" customFormat="1" ht="18.75" customHeight="1">
      <c r="A62" s="120"/>
      <c r="B62" s="121"/>
      <c r="C62" s="122"/>
      <c r="D62" s="123"/>
      <c r="E62" s="100">
        <v>57</v>
      </c>
      <c r="F62" s="100">
        <v>99</v>
      </c>
      <c r="G62" s="124"/>
      <c r="H62" s="101">
        <v>57</v>
      </c>
      <c r="I62" s="101">
        <v>98</v>
      </c>
      <c r="J62" s="123"/>
      <c r="K62" s="102">
        <v>57</v>
      </c>
      <c r="L62" s="102">
        <v>99</v>
      </c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</row>
    <row r="63" spans="1:58" s="126" customFormat="1" ht="18.75" customHeight="1">
      <c r="A63" s="120"/>
      <c r="B63" s="121"/>
      <c r="C63" s="122"/>
      <c r="D63" s="123"/>
      <c r="E63" s="100">
        <v>58</v>
      </c>
      <c r="F63" s="100">
        <v>99</v>
      </c>
      <c r="G63" s="124"/>
      <c r="H63" s="101">
        <v>58</v>
      </c>
      <c r="I63" s="101">
        <v>98</v>
      </c>
      <c r="J63" s="123"/>
      <c r="K63" s="102">
        <v>58</v>
      </c>
      <c r="L63" s="102">
        <v>99</v>
      </c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</row>
    <row r="64" spans="1:58" s="126" customFormat="1" ht="18.75" customHeight="1">
      <c r="A64" s="120"/>
      <c r="B64" s="121"/>
      <c r="C64" s="122"/>
      <c r="D64" s="123"/>
      <c r="E64" s="100">
        <v>59</v>
      </c>
      <c r="F64" s="100">
        <v>99</v>
      </c>
      <c r="G64" s="124"/>
      <c r="H64" s="101">
        <v>59</v>
      </c>
      <c r="I64" s="101">
        <v>99</v>
      </c>
      <c r="J64" s="123"/>
      <c r="K64" s="102">
        <v>59</v>
      </c>
      <c r="L64" s="102">
        <v>99</v>
      </c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</row>
    <row r="65" spans="1:12" ht="18.75" customHeight="1">
      <c r="A65" s="117"/>
      <c r="B65" s="118"/>
      <c r="C65" s="119"/>
      <c r="D65" s="106"/>
      <c r="E65" s="100">
        <v>60</v>
      </c>
      <c r="F65" s="100">
        <v>100</v>
      </c>
      <c r="G65" s="107"/>
      <c r="H65" s="101">
        <v>60</v>
      </c>
      <c r="I65" s="101">
        <v>99</v>
      </c>
      <c r="J65" s="106"/>
      <c r="K65" s="102">
        <v>60</v>
      </c>
      <c r="L65" s="102">
        <v>100</v>
      </c>
    </row>
    <row r="66" spans="1:58" s="134" customFormat="1" ht="18.75" customHeight="1">
      <c r="A66" s="127"/>
      <c r="B66" s="90" t="s">
        <v>23</v>
      </c>
      <c r="C66" s="128"/>
      <c r="D66" s="129"/>
      <c r="E66" s="130" t="s">
        <v>24</v>
      </c>
      <c r="F66" s="27"/>
      <c r="G66" s="131"/>
      <c r="H66" s="132" t="s">
        <v>25</v>
      </c>
      <c r="I66" s="34"/>
      <c r="J66" s="129"/>
      <c r="K66" s="95" t="s">
        <v>26</v>
      </c>
      <c r="L66" s="133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12" ht="18.75" customHeight="1">
      <c r="A67" s="117"/>
      <c r="B67" s="135" t="s">
        <v>27</v>
      </c>
      <c r="C67" s="128"/>
      <c r="D67" s="136"/>
      <c r="E67" s="137" t="s">
        <v>28</v>
      </c>
      <c r="F67" s="27"/>
      <c r="G67" s="138"/>
      <c r="H67" s="139" t="s">
        <v>29</v>
      </c>
      <c r="I67" s="34"/>
      <c r="J67" s="136"/>
      <c r="K67" s="140" t="s">
        <v>30</v>
      </c>
      <c r="L67" s="133"/>
    </row>
    <row r="68" spans="1:12" ht="18.75" customHeight="1">
      <c r="A68" s="117"/>
      <c r="B68" s="99" t="s">
        <v>31</v>
      </c>
      <c r="C68" s="128"/>
      <c r="D68" s="136"/>
      <c r="E68" s="137" t="s">
        <v>32</v>
      </c>
      <c r="F68" s="27"/>
      <c r="G68" s="138"/>
      <c r="H68" s="139" t="s">
        <v>33</v>
      </c>
      <c r="I68" s="34"/>
      <c r="J68" s="136"/>
      <c r="K68" s="140" t="s">
        <v>34</v>
      </c>
      <c r="L68" s="133"/>
    </row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27.75" customHeight="1"/>
    <row r="1021" ht="27.75" customHeight="1"/>
    <row r="1022" ht="27.75" customHeight="1"/>
    <row r="1023" ht="27.75" customHeight="1"/>
    <row r="1024" ht="27.75" customHeight="1"/>
    <row r="1025" ht="27.75" customHeight="1"/>
    <row r="1026" ht="27.75" customHeight="1"/>
    <row r="1027" ht="27.75" customHeight="1"/>
    <row r="1028" ht="27.75" customHeight="1"/>
    <row r="1029" ht="27.75" customHeight="1"/>
    <row r="1030" ht="27.75" customHeight="1"/>
    <row r="1031" ht="27.75" customHeight="1"/>
    <row r="1032" ht="27.75" customHeight="1"/>
    <row r="1033" ht="27.75" customHeight="1"/>
    <row r="1034" ht="27.75" customHeight="1"/>
    <row r="1035" ht="27.75" customHeight="1"/>
    <row r="1036" ht="27.75" customHeight="1"/>
    <row r="1037" ht="27.75" customHeight="1"/>
    <row r="1038" ht="27.75" customHeight="1"/>
    <row r="1039" ht="27.75" customHeight="1"/>
    <row r="1040" ht="27.75" customHeight="1"/>
    <row r="1041" ht="27.75" customHeight="1"/>
    <row r="1042" ht="27.75" customHeight="1"/>
    <row r="1043" ht="27.75" customHeight="1"/>
    <row r="1044" ht="27.75" customHeight="1"/>
    <row r="1045" ht="27.75" customHeight="1"/>
    <row r="1046" ht="27.75" customHeight="1"/>
    <row r="1047" ht="27.75" customHeight="1"/>
    <row r="1048" ht="27.75" customHeight="1"/>
    <row r="1049" ht="27.75" customHeight="1"/>
    <row r="1050" ht="27.75" customHeight="1"/>
    <row r="1051" ht="27.75" customHeight="1"/>
    <row r="1052" ht="27.75" customHeight="1"/>
    <row r="1053" ht="27.75" customHeight="1"/>
    <row r="1054" ht="27.75" customHeight="1"/>
    <row r="1055" ht="27.75" customHeight="1"/>
    <row r="1056" ht="27.75" customHeight="1"/>
    <row r="1057" ht="27.75" customHeight="1"/>
    <row r="1058" ht="27.75" customHeight="1"/>
    <row r="1059" ht="27.75" customHeight="1"/>
    <row r="1060" ht="27.75" customHeight="1"/>
    <row r="1061" ht="27.75" customHeight="1"/>
    <row r="1062" ht="27.75" customHeight="1"/>
    <row r="1063" ht="27.75" customHeight="1"/>
    <row r="1064" ht="27.75" customHeight="1"/>
    <row r="1065" ht="27.75" customHeight="1"/>
    <row r="1066" ht="27.75" customHeight="1"/>
  </sheetData>
  <sheetProtection sheet="1"/>
  <mergeCells count="1">
    <mergeCell ref="B1:L1"/>
  </mergeCells>
  <printOptions horizontalCentered="1" verticalCentered="1"/>
  <pageMargins left="0.5402777777777777" right="0.7097222222222223" top="0.19652777777777777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</dc:creator>
  <cp:keywords/>
  <dc:description/>
  <cp:lastModifiedBy>Nadine</cp:lastModifiedBy>
  <cp:lastPrinted>2017-01-18T17:58:58Z</cp:lastPrinted>
  <dcterms:created xsi:type="dcterms:W3CDTF">2017-01-18T17:59:32Z</dcterms:created>
  <dcterms:modified xsi:type="dcterms:W3CDTF">2017-01-18T17:59:32Z</dcterms:modified>
  <cp:category/>
  <cp:version/>
  <cp:contentType/>
  <cp:contentStatus/>
</cp:coreProperties>
</file>